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50" firstSheet="2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Sheet'!$A$1:$F$66</definedName>
    <definedName name="_xlnm.Print_Area" localSheetId="4">'Cash Flow'!$A$1:$L$78</definedName>
    <definedName name="_xlnm.Print_Area" localSheetId="3">'Change in Equity'!$A$1:$R$58</definedName>
    <definedName name="_xlnm.Print_Area" localSheetId="1">'Income Statement'!$A$1:$L$58</definedName>
    <definedName name="_xlnm.Print_Area" localSheetId="5">'Note A'!$A$7:$M$212</definedName>
    <definedName name="_xlnm.Print_Area" localSheetId="6">'Note B'!$A$7:$M$348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<sst xmlns="http://schemas.openxmlformats.org/spreadsheetml/2006/main" count="681" uniqueCount="561">
  <si>
    <t>significant financial impact on the Group.</t>
  </si>
  <si>
    <t xml:space="preserve">appreciation or both. There is no change on the accounting policy as the Group measures its </t>
  </si>
  <si>
    <t xml:space="preserve">investment property using the cost model. Investment property is stated at cost less accumulated </t>
  </si>
  <si>
    <t xml:space="preserve">depreciation and impairment losses. The adoption of FRS 140 does not have significant financial </t>
  </si>
  <si>
    <t>impact on the Group.</t>
  </si>
  <si>
    <t>(B) 19</t>
  </si>
  <si>
    <t>(B) 27</t>
  </si>
  <si>
    <t>(A) 10</t>
  </si>
  <si>
    <t>(B) 21</t>
  </si>
  <si>
    <t>(B) 23</t>
  </si>
  <si>
    <t>Consolidated and Separate Financial statements</t>
  </si>
  <si>
    <t>This FRS requires an entity to recognise share-based payment transactions in its financial statements,</t>
  </si>
  <si>
    <t xml:space="preserve">including transaction with employees or other parties to be settled in cash, other assets, or equity </t>
  </si>
  <si>
    <t xml:space="preserve">The company operates an equity-settled, share-based compensation plan for the employees of the </t>
  </si>
  <si>
    <t>showing separately the amounts attributable to equity holders of the parent and to minority interests.</t>
  </si>
  <si>
    <t xml:space="preserve">Investment properties are now being defined as land or building held to earn rentals or for capital </t>
  </si>
  <si>
    <t>Depreciation (property, plant, equipment and investment property)</t>
  </si>
  <si>
    <t>CARRYING AMOUNT OF REVALUED ASSETS</t>
  </si>
  <si>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</si>
  <si>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</si>
  <si>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</si>
  <si>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</si>
  <si>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</si>
  <si>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</si>
  <si>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</si>
  <si>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</si>
  <si>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</si>
  <si>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</si>
  <si>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</si>
  <si>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</si>
  <si>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</si>
  <si>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</si>
  <si>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CURRENT ASSETS</t>
  </si>
  <si>
    <t>CURRENT LIABILITIES</t>
  </si>
  <si>
    <t xml:space="preserve"> Bank borrowings</t>
  </si>
  <si>
    <t>FINANCED BY :</t>
  </si>
  <si>
    <t>MINORITY INTEREST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</si>
  <si>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</si>
  <si>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</si>
  <si>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</si>
  <si>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</si>
  <si>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</si>
  <si>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</si>
  <si>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</si>
  <si>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</si>
  <si>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</si>
  <si>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</si>
  <si>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</si>
  <si>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</si>
  <si>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</si>
  <si>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</si>
  <si>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</si>
  <si>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</si>
  <si>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</si>
  <si>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</si>
  <si>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</si>
  <si>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</si>
  <si>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</si>
  <si>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</si>
  <si>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</si>
  <si>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</si>
  <si>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</si>
  <si>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</si>
  <si>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 xml:space="preserve"> Tax liabilities</t>
  </si>
  <si>
    <t xml:space="preserve">There were no business combinations, acquisitions or disposals of subsidiaries and long 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</si>
  <si>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</si>
  <si>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</si>
  <si>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</si>
  <si>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</si>
  <si>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</si>
  <si>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</si>
  <si>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</si>
  <si>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</si>
  <si>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</si>
  <si>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</si>
  <si>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</si>
  <si>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</si>
  <si>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</si>
  <si>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</si>
  <si>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</si>
  <si>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</si>
  <si>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</si>
  <si>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</si>
  <si>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</si>
  <si>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</si>
  <si>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3 MONTHS ENDED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</si>
  <si>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</si>
  <si>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</si>
  <si>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</si>
  <si>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</si>
  <si>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</si>
  <si>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</si>
  <si>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</si>
  <si>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</si>
  <si>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</si>
  <si>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</si>
  <si>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</si>
  <si>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</si>
  <si>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</si>
  <si>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CAPITAL</t>
  </si>
  <si>
    <t>RM</t>
  </si>
  <si>
    <t>SHARE</t>
  </si>
  <si>
    <t>PREMIUM</t>
  </si>
  <si>
    <t>PROFIT/(LOSS)</t>
  </si>
  <si>
    <t>TOTAL</t>
  </si>
  <si>
    <t>CONDENSED CONSOLIDATED CASH FLOW STATEMENT</t>
  </si>
  <si>
    <t>CASH FLOW FROM OPERATING ACTIVITIES</t>
  </si>
  <si>
    <t>Adjustment for:</t>
  </si>
  <si>
    <t>Interest expense</t>
  </si>
  <si>
    <t>Reduction in allowance for slow moving inventories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</si>
  <si>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</si>
  <si>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</si>
  <si>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</si>
  <si>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</si>
  <si>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</si>
  <si>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</si>
  <si>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</si>
  <si>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</si>
  <si>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</si>
  <si>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</si>
  <si>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</si>
  <si>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</si>
  <si>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</si>
  <si>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</si>
  <si>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</si>
  <si>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</si>
  <si>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</si>
  <si>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TRANSLATION</t>
  </si>
  <si>
    <t>RESERVE</t>
  </si>
  <si>
    <t>NET MOVEMENT FOR THE PERIOD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</si>
  <si>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</si>
  <si>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</si>
  <si>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</si>
  <si>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</si>
  <si>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</si>
  <si>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</si>
  <si>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</si>
  <si>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</si>
  <si>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</si>
  <si>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</si>
  <si>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</si>
  <si>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</si>
  <si>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</si>
  <si>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</si>
  <si>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</si>
  <si>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</si>
  <si>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</si>
  <si>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</si>
  <si>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</si>
  <si>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</si>
  <si>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</si>
  <si>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</si>
  <si>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</si>
  <si>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</si>
  <si>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</si>
  <si>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</si>
  <si>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</si>
  <si>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</si>
  <si>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</si>
  <si>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</si>
  <si>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</si>
  <si>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inventories written down to net realizable value</t>
  </si>
  <si>
    <t>Operating profit before working capital changes</t>
  </si>
  <si>
    <t>Purchase of property, plant and equipment</t>
  </si>
  <si>
    <t>COMPARISON WITH PRECEDING QUARTER'S REPORT</t>
  </si>
  <si>
    <t>Receivables</t>
  </si>
  <si>
    <t xml:space="preserve"> Payables</t>
  </si>
  <si>
    <t>CORPORATE PROPOSAL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</si>
  <si>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</si>
  <si>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</si>
  <si>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</si>
  <si>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</si>
  <si>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</si>
  <si>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</si>
  <si>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</si>
  <si>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</si>
  <si>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</si>
  <si>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</si>
  <si>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ADDITIONAL INFORMATION</t>
  </si>
  <si>
    <t>Profit / (Loss) from operations</t>
  </si>
  <si>
    <t>Gross interest income</t>
  </si>
  <si>
    <t>Gross interest expense</t>
  </si>
  <si>
    <t>PART A3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</si>
  <si>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</si>
  <si>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</si>
  <si>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</si>
  <si>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</si>
  <si>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</si>
  <si>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</si>
  <si>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 xml:space="preserve">Tax asset at 1 July </t>
  </si>
  <si>
    <t>QUALIFICATION OF PRECEDING ANNUAL FINANCIAL STATEMENTS</t>
  </si>
  <si>
    <t>Taxation expense for the period:-</t>
  </si>
  <si>
    <t>Malaysian Taxation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</si>
  <si>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</si>
  <si>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</si>
  <si>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</si>
  <si>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</si>
  <si>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</si>
  <si>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</si>
  <si>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</si>
  <si>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</si>
  <si>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</si>
  <si>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</si>
  <si>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</si>
  <si>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</si>
  <si>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</si>
  <si>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CUMULATIVE QUARTER</t>
  </si>
  <si>
    <t>TO DATE</t>
  </si>
  <si>
    <t>TO</t>
  </si>
  <si>
    <t>(A) NOTES TO THE INTERIM FINANCIAL REPORT</t>
  </si>
  <si>
    <t>(B) NOTES TO THE INTERIM FINANCIAL REPORT</t>
  </si>
  <si>
    <t>CUMULATIVE PERIOD</t>
  </si>
  <si>
    <t>Note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</si>
  <si>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</si>
  <si>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</si>
  <si>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</si>
  <si>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</si>
  <si>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</si>
  <si>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 xml:space="preserve">The weighted average number of ordinary shares is adjusted to assume conversion of all dilutive </t>
  </si>
  <si>
    <t>(A) 9</t>
  </si>
  <si>
    <t xml:space="preserve">of 5,000,000 ordinary shares of RM 1.00 each from Teo Guan Lee Holdings Sdn Bhd for a cash 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</si>
  <si>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</si>
  <si>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</si>
  <si>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</si>
  <si>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</si>
  <si>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</si>
  <si>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</si>
  <si>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</si>
  <si>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</si>
  <si>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Property, Plant and equipment written off</t>
  </si>
  <si>
    <t xml:space="preserve">(Profit)/Loss on disposal of property, plant and equipment  </t>
  </si>
  <si>
    <t>Proceeds from disposal of quoted investment</t>
  </si>
  <si>
    <t>Not applicable.</t>
  </si>
  <si>
    <t>Provision for doubtful debts</t>
  </si>
  <si>
    <t>(AUDITED)</t>
  </si>
  <si>
    <t>(UNAUDITED)</t>
  </si>
  <si>
    <t xml:space="preserve">Under/(over) provision in prior year </t>
  </si>
  <si>
    <t>Current year's provision</t>
  </si>
  <si>
    <t>Net refund/(payment) made during the period</t>
  </si>
  <si>
    <t>Represented by:</t>
  </si>
  <si>
    <t>Deposit, cash and bank balances</t>
  </si>
  <si>
    <t>Bank overdrafts</t>
  </si>
  <si>
    <t xml:space="preserve">a cautious approach to the current financial year and continue to implement stringent cost </t>
  </si>
  <si>
    <t>controls and strategic measures to maintain its performance.</t>
  </si>
  <si>
    <t>2005</t>
  </si>
  <si>
    <t xml:space="preserve">Impairment Loss on quoted investment  </t>
  </si>
  <si>
    <t>(b) The investments in quoted shares as at end of the reporting period were :-</t>
  </si>
  <si>
    <t>Bad debts written off</t>
  </si>
  <si>
    <t>Deposit written off</t>
  </si>
  <si>
    <t>Interest income</t>
  </si>
  <si>
    <t>Waiver of interest expense</t>
  </si>
  <si>
    <t>Inventory written off</t>
  </si>
  <si>
    <t>Payment of corporate exercise expenses</t>
  </si>
  <si>
    <t>BALANCE AT 1 JULY 2005</t>
  </si>
  <si>
    <t>BALANCE AT 30 SEPTEMBER 2005</t>
  </si>
  <si>
    <t>BALANCE AT 31 DECEMBER 2005</t>
  </si>
  <si>
    <t>BALANCE AT 31 MARCH 2006</t>
  </si>
  <si>
    <t>BALANCE AT 30 JUNE 2006</t>
  </si>
  <si>
    <t>N/A</t>
  </si>
  <si>
    <t xml:space="preserve">On 27th April 2005, the Bursa Securities has approved the extension of six months time to 23rd </t>
  </si>
  <si>
    <t xml:space="preserve">September 2005 for the Group to complete the implementation of its corporate exercise, to </t>
  </si>
  <si>
    <t>requirements of Bursa Securities.</t>
  </si>
  <si>
    <t>comply with the Minimum Share Capital Requirement pursuant to Paragraph 8.16A of the Listing</t>
  </si>
  <si>
    <t>to shareholders divided by weighted average number of ordinary shares in issue as follow:-</t>
  </si>
  <si>
    <t xml:space="preserve">The basic earnings per share of the Group is calculated based on the net profit attributable </t>
  </si>
  <si>
    <t>arrived as follows :-</t>
  </si>
  <si>
    <t xml:space="preserve">potential shares, namely share options granted under the Company's ESOS scheme and is </t>
  </si>
  <si>
    <t>at the Extraordinary General meeting of the Group held on the same date.</t>
  </si>
  <si>
    <t>On 8th April 2005, the Corporate Exercises have been approved by the shareholders of the Group</t>
  </si>
  <si>
    <t>stated that it has taken note of the Proposed revision by the Group.</t>
  </si>
  <si>
    <t>proceeds to be raised from the Proposed Rights Issue with warrants on 9th November 2004.</t>
  </si>
  <si>
    <t xml:space="preserve">Further to that, the Group announced that the Group proposed to revise the utilization of the </t>
  </si>
  <si>
    <t>proposals except for the proposed acquisition of TGL Packaging Sdn Bhd.</t>
  </si>
  <si>
    <t xml:space="preserve">On 23rd September 2004, the Securities Commission has approved the above mentioned </t>
  </si>
  <si>
    <t>in relation to the proposed acquisition of TGL Packaging Sdn Bhd.</t>
  </si>
  <si>
    <t xml:space="preserve">On 9th July 2004, the Group obtained conditional approval from the Ministry of Trade and Industry </t>
  </si>
  <si>
    <t>100,000,000 ordinary shares.</t>
  </si>
  <si>
    <t xml:space="preserve">25,000,000 ordinary shares of RM 1.00 each in the Group to RM 100,000,000 comprising </t>
  </si>
  <si>
    <t>Lee Corporation Berhad.</t>
  </si>
  <si>
    <t xml:space="preserve">Bhd (TGLI) of 300,000 ordinary shares of RM 1.00 each from Teo Guan Lee Holdings Sdn Bhd </t>
  </si>
  <si>
    <t xml:space="preserve">Corporation Berhad at an issue price of RM 1.00 per Right Share payable in full upon application </t>
  </si>
  <si>
    <t xml:space="preserve">five (5) existing ordinary shares of RM 1.00 each in Teo Guan Lee Corporation Berhad held on an </t>
  </si>
  <si>
    <t xml:space="preserve">on a renounceable basis of six (6) Rights Share with three (3) free detachable Warrants for every </t>
  </si>
  <si>
    <t xml:space="preserve">On 20th October 2005, The Securities Commission has approved a six (6) months extension of </t>
  </si>
  <si>
    <t>exercise.</t>
  </si>
  <si>
    <t xml:space="preserve">time from 23rd September 2005 to 23rd March 2006 for the Group to implement the corporate </t>
  </si>
  <si>
    <t>Impairment loss on goodwill</t>
  </si>
  <si>
    <t xml:space="preserve">   (I) At cost</t>
  </si>
  <si>
    <t xml:space="preserve">   (ii) At carrying value</t>
  </si>
  <si>
    <t>On 29th March 2004, the Group made the following announcements to the Bursa Securities:-</t>
  </si>
  <si>
    <t>i) Proposed rights issue of up to 28,798,560 new ordinary shares of RM 1.00 each in Teo Guan</t>
  </si>
  <si>
    <t xml:space="preserve">ii) Proposed acquisition of the entire issued and paid-up share capital in TGL Industries Sdn </t>
  </si>
  <si>
    <t>iii) Proposed acquisition of the entire issued and paid-up share capital in TGL Packaging Sdn Bhd</t>
  </si>
  <si>
    <t xml:space="preserve">iv) Proposed private placement of up to 10% of the issued and paid up share capital of Teo Guan </t>
  </si>
  <si>
    <t xml:space="preserve">v) Proposed increase in authorised share capital of the company from RM 25,000,000 comprising </t>
  </si>
  <si>
    <t>shareholders of the Group.</t>
  </si>
  <si>
    <t>Issue.</t>
  </si>
  <si>
    <t xml:space="preserve">iii) Proposed exemption for Teo Guan Lee Holdings Sdn Bhd (TGLH), being the major </t>
  </si>
  <si>
    <t xml:space="preserve">shareholders of the Group, from the obligation to undertake the mandatory offer for the </t>
  </si>
  <si>
    <t>and additional subscription under practice note 2.9.1 of the Code On Take-Over and Merger</t>
  </si>
  <si>
    <t>1998 pursuant to the Proposed Revised Rights Issue.</t>
  </si>
  <si>
    <t>iv) Application for an extension of time to implement the original corporate exercise.</t>
  </si>
  <si>
    <t>the Proposals are expected to be implemented within six months from the date of the above</t>
  </si>
  <si>
    <t>i) Proposed revision to the rights issue which had earlier been approved by the authorities and</t>
  </si>
  <si>
    <t>ii) Proposed change in the utilisation of proceeds as a result of the Proposed Revised Rights</t>
  </si>
  <si>
    <t>Barring any unforeseen circumstances and subject to the receipts of all necessary approvals,</t>
  </si>
  <si>
    <t>mentioned announcement.</t>
  </si>
  <si>
    <t>entitlement date to be determined later.</t>
  </si>
  <si>
    <t>CORPORATE PROPOSAL (Cont'd)</t>
  </si>
  <si>
    <t>for a cash consideration of RM 8,130,000.</t>
  </si>
  <si>
    <t>consideration of RM 10,310,000.</t>
  </si>
  <si>
    <t xml:space="preserve">On 17th December 2004, the Bursa Securities has, via its letter dated 15th  December 2004, </t>
  </si>
  <si>
    <t>remaining ordinary shares in TGL not already owned arising from the entitlement subscription</t>
  </si>
  <si>
    <t xml:space="preserve">Lee Corporation Berhad (TGL) with up to 14,399,280 free detachable warrants in Teo Guan Lee </t>
  </si>
  <si>
    <t>NET CURRENT ASSET / (LIABILITIES)</t>
  </si>
  <si>
    <t>unabsorbed  tax losses of certain subsidiaries.</t>
  </si>
  <si>
    <t xml:space="preserve">The auditors' report of the most recent annual financial statements for the financial year ended </t>
  </si>
  <si>
    <t>2006</t>
  </si>
  <si>
    <t>2006.</t>
  </si>
  <si>
    <t>On 22nd February 2006, the Group made the following announcement to the Bursa Securities :-</t>
  </si>
  <si>
    <t>effect of the assumed conversion of the ESOS was anti-dilutive.</t>
  </si>
  <si>
    <t>Property, plant and equipment</t>
  </si>
  <si>
    <t>Goodwill</t>
  </si>
  <si>
    <t>ASSETS</t>
  </si>
  <si>
    <t>NON-CURRENT ASSETS</t>
  </si>
  <si>
    <t>OF THE PARENT</t>
  </si>
  <si>
    <t>EQUITY ATTRIBUTABLE TO EQUITY HOLDERS</t>
  </si>
  <si>
    <t>Share capital</t>
  </si>
  <si>
    <t>Retained profits / losses</t>
  </si>
  <si>
    <t>Minority interest</t>
  </si>
  <si>
    <t>NON-CURRENT LIABILITIES</t>
  </si>
  <si>
    <t>Long term liabilities</t>
  </si>
  <si>
    <t>Deferred taxation</t>
  </si>
  <si>
    <t>PROFIT/(LOSS) FOR THE PERIOD</t>
  </si>
  <si>
    <t>ATTRIBUTABLE TO :</t>
  </si>
  <si>
    <t>EQUITY HOLDERS OF THE PARENT</t>
  </si>
  <si>
    <t>MINORITY</t>
  </si>
  <si>
    <t>INTEREST</t>
  </si>
  <si>
    <t>RETAINED</t>
  </si>
  <si>
    <t>ATTRIBUTABLE TO EQUITY HOLDERS OF THE PARENT</t>
  </si>
  <si>
    <t>received on 24th April 2006, approved the Proposed Revised Rights issue by TGL pursuant to</t>
  </si>
  <si>
    <t>Section 32(5) of the Securities Commission Act, 1993 and an extension of time to 23rd September</t>
  </si>
  <si>
    <t xml:space="preserve">On 25th April 2006, the Group made an announcement pertaining to the Proposed Revised Right </t>
  </si>
  <si>
    <t xml:space="preserve">Issue dated 22nd February 2006 that the Securities Commission has, vide its letter which was </t>
  </si>
  <si>
    <t>Net assets per share (RM)</t>
  </si>
  <si>
    <t>30/06/2006</t>
  </si>
  <si>
    <t>Compensation for liquidated ascertain damages</t>
  </si>
  <si>
    <t>Unrealised gain on foreign exchange</t>
  </si>
  <si>
    <t>Interest received</t>
  </si>
  <si>
    <t>Tax refunded</t>
  </si>
  <si>
    <t>Tax (paid )</t>
  </si>
  <si>
    <t xml:space="preserve">Proceeds from issuance of share </t>
  </si>
  <si>
    <t>2006 to implement the corporate exercises. The approval of the Securities Commission for the</t>
  </si>
  <si>
    <t>Proposed Revised Rights Issue is to, amongst others, the following terms:-</t>
  </si>
  <si>
    <t>i) Rights issue of up to 22,373,300 new TGL ordinary shares of RM 1.00 each, together with up</t>
  </si>
  <si>
    <t xml:space="preserve">to 11,186,650 warrants on the basis of 6 rights shares together with 3 rights warrants for every 5 </t>
  </si>
  <si>
    <t>existing TGL ordinary shares held ("Proposed Rights Issue with Warrants").</t>
  </si>
  <si>
    <t xml:space="preserve">ii) Listing of and quotation for the new TGL ordinary shares of RM 1.00 each, and the rights </t>
  </si>
  <si>
    <t xml:space="preserve">warrants, to be issued pursuant to the Proposed Rights Issue with Warrants and new TGL  </t>
  </si>
  <si>
    <t>ordinary shares of RM 1.00 each to be issued pursuant to the exercise of the rights warrants</t>
  </si>
  <si>
    <t>on Second Board of Bursa Malaysia Securities Berhad ("Bursa Securities"); and</t>
  </si>
  <si>
    <t>implement the Proposed Rights Issue with Warrants, proposed acquisition of TGL Industries Sdn</t>
  </si>
  <si>
    <t xml:space="preserve">Bhd and the proposed private placement. </t>
  </si>
  <si>
    <t>On 8th August 2006, The Group announced that vide the Securities Commission's letter dated</t>
  </si>
  <si>
    <t>7th August 2006, the Proposed Revised Rights Issue has now been varied to the issue of up to</t>
  </si>
  <si>
    <t xml:space="preserve">up to 14,327,580 (instead of 11,186,650) warrants on the basis of 6 new TGL ordinary shares </t>
  </si>
  <si>
    <t>together with 3 warrants for every 5 existing TGL ordinary shares held.</t>
  </si>
  <si>
    <t xml:space="preserve">iii) Extension of time of 6 months from 23 March 2006 to 23 September 2006 for TGL to </t>
  </si>
  <si>
    <t xml:space="preserve">28,655,160 (instead of 22,373,300) new ordinary shares of RM 1.00 each in TGL, together with </t>
  </si>
  <si>
    <t>29 November 2006</t>
  </si>
  <si>
    <t>: 1st Quarter</t>
  </si>
  <si>
    <t>: 30th September 2006</t>
  </si>
  <si>
    <r>
      <t>: 30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June 2007</t>
    </r>
  </si>
  <si>
    <t>FOR THE QUARTER ENDED  30 SEPTEMBER 2006</t>
  </si>
  <si>
    <t>30/09/2006</t>
  </si>
  <si>
    <t>30/09/2005</t>
  </si>
  <si>
    <t>AS AT 30 SEPTEMBER 2006</t>
  </si>
  <si>
    <t>BALANCE AT 1 JULY 2006</t>
  </si>
  <si>
    <t>BALANCE AT 30 SEPTEMBER 2006</t>
  </si>
  <si>
    <t>BALANCE AT 31 DECEMBER 2006</t>
  </si>
  <si>
    <t>BALANCE AT 31 MARCH 2007</t>
  </si>
  <si>
    <t>BALANCE AT 30 JUNE 2007</t>
  </si>
  <si>
    <t>Deferred tax assets</t>
  </si>
  <si>
    <t>FOREIGN</t>
  </si>
  <si>
    <t>CURRENCY</t>
  </si>
  <si>
    <t>OPTION</t>
  </si>
  <si>
    <t>Translation reserves</t>
  </si>
  <si>
    <t>Share option reserve</t>
  </si>
  <si>
    <t xml:space="preserve">The financial statements are presented in Ringgit Malaysia (RM) and all values are rounded to the </t>
  </si>
  <si>
    <t>nearest thousand (RM'000) except when otherwise indicated.</t>
  </si>
  <si>
    <t>Capital Commitments</t>
  </si>
  <si>
    <t>The amount of commitments for the purchase of property, plant and equipment not provided for</t>
  </si>
  <si>
    <t>in the interim financial statements as at 30 September 2006 is as follows:-</t>
  </si>
  <si>
    <t>Approved and contracted for</t>
  </si>
  <si>
    <t>capital work in progress</t>
  </si>
  <si>
    <t>30th June 2006 was not qualified.</t>
  </si>
  <si>
    <t>3 MONTHS ENDED 30 SEPTEMBER 2006</t>
  </si>
  <si>
    <t>financial statements for the financial year ended 30th June 2006.</t>
  </si>
  <si>
    <t>and of the Group for the quarter ended 30th September 2006.</t>
  </si>
  <si>
    <t>Signed a sale and purchase agreement</t>
  </si>
  <si>
    <t>to acquire the business and assets</t>
  </si>
  <si>
    <t>of a company</t>
  </si>
  <si>
    <t>term investments or restructuring of operations except for the following:-</t>
  </si>
  <si>
    <t>30th June 2006 in respect of corporate guarantees given to certain banks for credit facilities granted</t>
  </si>
  <si>
    <t>Electra Impressions Sdn Bhd</t>
  </si>
  <si>
    <t>Contemporary Symphony Sdn Bhd</t>
  </si>
  <si>
    <t>Cost of</t>
  </si>
  <si>
    <t>Investment</t>
  </si>
  <si>
    <t>Effective</t>
  </si>
  <si>
    <t>Date</t>
  </si>
  <si>
    <t>25/8/2006</t>
  </si>
  <si>
    <t>22/9/2006</t>
  </si>
  <si>
    <t>27/9/2006</t>
  </si>
  <si>
    <t>Interest</t>
  </si>
  <si>
    <t>recorded in the preceding quarter ended 30th June 2006.</t>
  </si>
  <si>
    <t>Group revenue for the first quarter ended 30th September 2006 was RM 24.37 million as compared</t>
  </si>
  <si>
    <t>to RM 20.05 million recorded in the same quarter of 2005, an increase of 21.5% or RM 4.32 million.</t>
  </si>
  <si>
    <t xml:space="preserve">registered in the corresponding quarter of 2005.  </t>
  </si>
  <si>
    <t>The higher sales and gross profit margin achieved in the current quarter under review were the</t>
  </si>
  <si>
    <t xml:space="preserve">main factors that contributed to the higher profit before taxation.  </t>
  </si>
  <si>
    <t>RM 12.96 million from RM 11.41 million achieved in the fourth quarter ended 30th June 2006.</t>
  </si>
  <si>
    <t>3 months ended</t>
  </si>
  <si>
    <t>30 September</t>
  </si>
  <si>
    <t>Tax (assets) / liabilities as at 30 September</t>
  </si>
  <si>
    <t>The effective tax rate was lower than the statutory rate primarily due the availability of</t>
  </si>
  <si>
    <t>There was no profit on sale of investment and/or properties for the quarter ended 30th September</t>
  </si>
  <si>
    <t xml:space="preserve">   (iii) At market value as at 30th September 2006</t>
  </si>
  <si>
    <t>No dividend is declared for the quarter ended 30th September 2006.</t>
  </si>
  <si>
    <t>The diluted earnings per share was not presented in current quarter ended 30th September 2006, as</t>
  </si>
  <si>
    <t>with the resolution of the directors on 29th November 2006.</t>
  </si>
  <si>
    <t xml:space="preserve">(a) There was no profit on sale of quoted securities for the quarter ended 30th September 2006. </t>
  </si>
  <si>
    <t>TAXATION (Cont'd)</t>
  </si>
  <si>
    <t>The Group better performance was due to higher sales with an improved gross profit.</t>
  </si>
  <si>
    <t xml:space="preserve">On 4th September 2006, The Group announced that the Ministry of International Trade and Industry, </t>
  </si>
  <si>
    <t xml:space="preserve">Malaysia (MITI) has approved the Proposed Revised Rights Issue. The approval of MITI is subject </t>
  </si>
  <si>
    <t xml:space="preserve">to the Group obtaining the approval of the Securities Commission (SC) (which had been granted </t>
  </si>
  <si>
    <t xml:space="preserve">vide SC's letter dated 7 August 2006) and complying with Foreign Investment Committee's </t>
  </si>
  <si>
    <t>Guidelines on the Acquisition of Interests, Mergers and Take-Overs by Local and Foreign Interests.</t>
  </si>
  <si>
    <t>The company is required to notify MITI upon completion of the Proposed Revised Rights Issue.</t>
  </si>
  <si>
    <t xml:space="preserve">On 26th September 2006, the Group announced that an application for a further extension of time </t>
  </si>
  <si>
    <t xml:space="preserve">the Corporate exercises had been made to the SC pursuant to the relevant provisions under the </t>
  </si>
  <si>
    <t xml:space="preserve">SC's Policies and Guidelines on Issue/Offer of Securities. </t>
  </si>
  <si>
    <t>Pursuant to the SC's approval letter dated 23rd September 2004, the Group was required to rectify</t>
  </si>
  <si>
    <t xml:space="preserve">the non-approved structures situated in Lot Nos. 11853 and 11854, Mukim of Ampang, District of </t>
  </si>
  <si>
    <t xml:space="preserve">Kuala Lumpur, Wilayah Persekutuan Kuala Lumpur, comprising two (2) units of single storey </t>
  </si>
  <si>
    <t>semi-detached factory with double storey office within one (1) year from the SC's approval letter</t>
  </si>
  <si>
    <t>i.e. by 23rd September 2005. The SC had subsequently via its letter dated 20th October 2005,</t>
  </si>
  <si>
    <t xml:space="preserve">granted an extension of time of up to 23rd September 2006 for the Group to comply with the </t>
  </si>
  <si>
    <t>above-mentioned condition. The Group has yet to comply with the above-mentioned condition</t>
  </si>
  <si>
    <t>and accordingly, the Group had also applied to the SC for an extension of time of one (1) year</t>
  </si>
  <si>
    <t xml:space="preserve">from 23rd September 2006 to 23rd September 2007 to comply with the said SC's condition and </t>
  </si>
  <si>
    <t>the application is also pending the consideration and approval of the SC.</t>
  </si>
  <si>
    <t xml:space="preserve">On 8th November 2006, the Group announced that due to the rejection by the SC on the </t>
  </si>
  <si>
    <t>2nd November 2006, the approved period for the Group to implement the Corporate Exercises</t>
  </si>
  <si>
    <t>has lapsed on 23rd September 2006. The time frame allowed by Bursa Securities for the Group</t>
  </si>
  <si>
    <t>to comply with the Minimum Share Capital Requirement is deemed to have expired on 23rd</t>
  </si>
  <si>
    <t>September 2006.</t>
  </si>
  <si>
    <t>The Group is currently in the midst of exploring various alternative corporate exercises to comply</t>
  </si>
  <si>
    <t xml:space="preserve">with the Minimum Share Capital Requirement. The Group also announced that an application for </t>
  </si>
  <si>
    <t>a further extension of time of one (1) year from 24th September 2006 to 23rd September 2007</t>
  </si>
  <si>
    <t>Securities. The application is now subject to the consideration and approval of Bursa Securities.</t>
  </si>
  <si>
    <t>of time of six (6) months from 23rd September 2006 to 23 March 2007 for the Group to implement</t>
  </si>
  <si>
    <t xml:space="preserve">extension of time for the Group to implement the Corporate Exercises as announced on </t>
  </si>
  <si>
    <t>for the Group to comply with the Minimum Share Capital Requirement had been made to Bursa</t>
  </si>
  <si>
    <t>Subsidiary Companies</t>
  </si>
  <si>
    <t>The Group recorded a higher profit before taxation of RM 4.01 million for the first quarter ended</t>
  </si>
  <si>
    <t xml:space="preserve"> 30th September 2006, up RM2.15 million as compared to profit before taxation of RM 1.86 million</t>
  </si>
  <si>
    <t xml:space="preserve">RM 4.01 million, up RM 6.92 million when compared with a loss before taxation of RM (2.91) million </t>
  </si>
  <si>
    <t>Inventories</t>
  </si>
  <si>
    <t>Cash and bank balances</t>
  </si>
  <si>
    <t>Share premium</t>
  </si>
  <si>
    <t>Available-for-Sale Investments</t>
  </si>
  <si>
    <t>3 MONTHS</t>
  </si>
  <si>
    <t>shares held as treasury shares and resale of treasury shares for the current quarter under review.</t>
  </si>
  <si>
    <t>Investment property</t>
  </si>
  <si>
    <t>(RESTATED)</t>
  </si>
  <si>
    <t xml:space="preserve">The interim financial statements are unaudited and has been prepared in accordance with the </t>
  </si>
  <si>
    <t>The interim financial statements should be read in conjunction with the audited financial statements for</t>
  </si>
  <si>
    <t>the year ended 30 June 2006. The explanatory notes attached to the interim financial statements</t>
  </si>
  <si>
    <t xml:space="preserve">provide an explanation of events and transactions that are significant to an understanding of the </t>
  </si>
  <si>
    <t xml:space="preserve">changes in the financial position and performance of the Group since the financial year ended </t>
  </si>
  <si>
    <t>30 June 2006.</t>
  </si>
  <si>
    <t>CHANGES IN ACCOUNTING POLICIES</t>
  </si>
  <si>
    <t>The significant accounting policies adopted are consistent with those of the audited financial statements</t>
  </si>
  <si>
    <t>for the financial year ended 30 June 2006 except for the adoption of the following new / revised</t>
  </si>
  <si>
    <t xml:space="preserve">9.22 of the Listing Requirements of Bursa Malaysia Securities Berhad. </t>
  </si>
  <si>
    <t xml:space="preserve">requirements of Financial Reporting Standard ("FRS") 134 Interim Financial Reporting and paragraph </t>
  </si>
  <si>
    <t>Financial Reporting Standards ("FRS") issued by Malaysia Accounting Standard Board effective for</t>
  </si>
  <si>
    <t>the financial period beginning 1 July 2006:-</t>
  </si>
  <si>
    <t xml:space="preserve">FRS2 </t>
  </si>
  <si>
    <t>FRS3</t>
  </si>
  <si>
    <t>FRS5</t>
  </si>
  <si>
    <t>FRS101</t>
  </si>
  <si>
    <t>FRS102</t>
  </si>
  <si>
    <t>FRS108</t>
  </si>
  <si>
    <t>FRS110</t>
  </si>
  <si>
    <t>FRS116</t>
  </si>
  <si>
    <t>FRS121</t>
  </si>
  <si>
    <t>FRS127</t>
  </si>
  <si>
    <t>FRS128</t>
  </si>
  <si>
    <t>FRS131</t>
  </si>
  <si>
    <t>FRS132</t>
  </si>
  <si>
    <t>FRS133</t>
  </si>
  <si>
    <t>FRS136</t>
  </si>
  <si>
    <t>FRS138</t>
  </si>
  <si>
    <t>FRS140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</si>
  <si>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</si>
  <si>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</si>
  <si>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</si>
  <si>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</si>
  <si>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</si>
  <si>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</si>
  <si>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</si>
  <si>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</si>
  <si>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Investments in Associates</t>
  </si>
  <si>
    <t>Interest in Joint Ventures</t>
  </si>
  <si>
    <t>Financial Instruments: Disclosure and presentation</t>
  </si>
  <si>
    <t>Impairment of Assets</t>
  </si>
  <si>
    <t>Intangible Assets</t>
  </si>
  <si>
    <t>Investment Property</t>
  </si>
  <si>
    <t>The adoption of the FRS 2, FRS 5, FRS 102, FRS 108, FRS 110, FRS 116, FRS 127, FRS128, FRS 131,</t>
  </si>
  <si>
    <t>FRS 132 and FRS 133 does not have significant impact on the Group.</t>
  </si>
  <si>
    <t xml:space="preserve">The summary principal effects of the changes in accounting policies resulting from the adoption of the </t>
  </si>
  <si>
    <t>other new / revised FRSs are discussed below :-</t>
  </si>
  <si>
    <t xml:space="preserve">The adoption of the revised FRS 101 has affected the presentation of minority interest, share of net </t>
  </si>
  <si>
    <t xml:space="preserve">after-tax results of associates and other disclosures. In the consolidated balance sheet, minority </t>
  </si>
  <si>
    <t xml:space="preserve">interests are now presented within total equity. In the consolidated income statements, minority </t>
  </si>
  <si>
    <t>interests are presented as an allocation of the total profit or loss for the period. A similar requirement</t>
  </si>
  <si>
    <t xml:space="preserve">is also applicable to the statement of changes in equity. FRS 101 also requires disclosure, on the </t>
  </si>
  <si>
    <t>face of the statement of changes in equity, total recognised income and expenses for the period,</t>
  </si>
  <si>
    <t xml:space="preserve">The current period's presentation of the Group's financial statements is based on the revised </t>
  </si>
  <si>
    <t xml:space="preserve">requirements of FRS 101, with the comparatives restated to conform with the current period's </t>
  </si>
  <si>
    <t>presentation.</t>
  </si>
  <si>
    <t>(b) FRS 140 : Investment Property</t>
  </si>
  <si>
    <t>(b) FRS 101 : Presentation of Financial Statements</t>
  </si>
  <si>
    <t>(a) FRS 2 : Share-based Payment</t>
  </si>
  <si>
    <t>instruments of the entity.</t>
  </si>
  <si>
    <t>1 July 2006, no compensation expenses was recognised in profit or loss for share options granted.</t>
  </si>
  <si>
    <t xml:space="preserve">With the adoption of FRS 2, the compensation expense relating to share options is recognised in </t>
  </si>
  <si>
    <t xml:space="preserve">The total amount to be recognised as compensation expense is determined by reference to the fair </t>
  </si>
  <si>
    <t xml:space="preserve">value of the share options at the date of the grant and the number of share options to be vested </t>
  </si>
  <si>
    <t xml:space="preserve">balance sheet date, the Group revises its estimates of the number of share options that are expected </t>
  </si>
  <si>
    <t xml:space="preserve">to vest by the vesting date. Any revision of this estimate is included in profit or loss and a </t>
  </si>
  <si>
    <t>corresponding adjustment to equity over the remaining vesting period.</t>
  </si>
  <si>
    <t xml:space="preserve">Under the transitional provisions of FRS 2, this FRS must be applied to share options that were granted </t>
  </si>
  <si>
    <t>after 31 December 2004 and had not yet vested on 1 July 2006. The adoption of FRS 2 does not have</t>
  </si>
  <si>
    <t>by vesting date. The fair value of the share options is computed using a Binomial model. At every</t>
  </si>
  <si>
    <t>Group, the Teo Guan Lee Corporation Berhad Employee Share Options Scheme ("ESOS"). Prior to</t>
  </si>
  <si>
    <t xml:space="preserve">profit or loss over the vesting periods of the ESOS granted with a corresponding increase in equity. </t>
  </si>
  <si>
    <t>Puppy Winks Marketing Sdn Bhd</t>
  </si>
  <si>
    <t>The effective tax rate for the three months ended 30th September 2006 was 22%.</t>
  </si>
  <si>
    <t>EARNINGS PER SHARE (Cont'd)</t>
  </si>
  <si>
    <t xml:space="preserve">On 2nd November 2006, the Group announced that the Securities Commission ("SC"), vide its </t>
  </si>
  <si>
    <t>letter dated 30th October 2006 did not approve the Group's application for the extension of</t>
  </si>
  <si>
    <t>the Corporate Exercises.</t>
  </si>
  <si>
    <t>time of six (6) months from 23rd September 2006 to 23rd March 2007 for the Group to implement</t>
  </si>
  <si>
    <t xml:space="preserve">Net Assets Per Share attributable to ordinary </t>
  </si>
  <si>
    <t>equity holders of the parent (RM)</t>
  </si>
  <si>
    <t>Earnings Per Share</t>
  </si>
  <si>
    <t>The Group's turnover for the first quarter ended 30th September 2006 was RM 24.37 million, up</t>
  </si>
  <si>
    <t xml:space="preserve">For the first quarter ended 30th September 2006, the Group's profit before taxation was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</si>
</sst>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  <numFmt numFmtId="180" formatCode="_(* #,##0.000_);_(* \(#,##0.000\);_(* &quot;-&quot;???_);_(@_)"/>
    <numFmt numFmtId="181" formatCode="0_);\(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7" fillId="0" borderId="0" xfId="15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Alignment="1" quotePrefix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3" fontId="4" fillId="0" borderId="0" xfId="15" applyFont="1" applyFill="1" applyAlignment="1">
      <alignment/>
    </xf>
    <xf numFmtId="38" fontId="3" fillId="0" borderId="3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40" fontId="4" fillId="0" borderId="4" xfId="15" applyNumberFormat="1" applyFont="1" applyFill="1" applyBorder="1" applyAlignment="1">
      <alignment horizontal="center"/>
    </xf>
    <xf numFmtId="9" fontId="4" fillId="0" borderId="0" xfId="21" applyFont="1" applyFill="1" applyAlignment="1">
      <alignment/>
    </xf>
    <xf numFmtId="38" fontId="4" fillId="0" borderId="5" xfId="0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0" fontId="6" fillId="0" borderId="0" xfId="15" applyNumberFormat="1" applyFont="1" applyFill="1" applyBorder="1" applyAlignment="1">
      <alignment horizontal="center"/>
    </xf>
    <xf numFmtId="38" fontId="3" fillId="0" borderId="5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/>
    </xf>
    <xf numFmtId="38" fontId="4" fillId="0" borderId="3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/>
    </xf>
    <xf numFmtId="10" fontId="3" fillId="0" borderId="0" xfId="21" applyNumberFormat="1" applyFont="1" applyFill="1" applyBorder="1" applyAlignment="1">
      <alignment/>
    </xf>
    <xf numFmtId="178" fontId="4" fillId="0" borderId="0" xfId="21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1" fillId="0" borderId="0" xfId="15" applyFont="1" applyFill="1" applyAlignment="1">
      <alignment/>
    </xf>
    <xf numFmtId="43" fontId="3" fillId="0" borderId="0" xfId="15" applyFont="1" applyFill="1" applyAlignment="1">
      <alignment/>
    </xf>
    <xf numFmtId="9" fontId="3" fillId="0" borderId="0" xfId="2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0" xfId="21" applyNumberFormat="1" applyFont="1" applyFill="1" applyBorder="1" applyAlignment="1">
      <alignment/>
    </xf>
    <xf numFmtId="37" fontId="4" fillId="0" borderId="0" xfId="21" applyNumberFormat="1" applyFont="1" applyFill="1" applyBorder="1" applyAlignment="1">
      <alignment horizontal="center"/>
    </xf>
    <xf numFmtId="38" fontId="3" fillId="0" borderId="0" xfId="21" applyNumberFormat="1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 horizontal="right"/>
    </xf>
    <xf numFmtId="38" fontId="3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>
      <alignment horizontal="center"/>
    </xf>
    <xf numFmtId="38" fontId="3" fillId="0" borderId="5" xfId="0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right"/>
    </xf>
    <xf numFmtId="38" fontId="3" fillId="0" borderId="0" xfId="15" applyNumberFormat="1" applyFont="1" applyFill="1" applyAlignment="1">
      <alignment horizontal="right"/>
    </xf>
    <xf numFmtId="38" fontId="3" fillId="0" borderId="5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43" fontId="3" fillId="0" borderId="4" xfId="15" applyFont="1" applyFill="1" applyBorder="1" applyAlignment="1">
      <alignment horizontal="right"/>
    </xf>
    <xf numFmtId="38" fontId="4" fillId="0" borderId="4" xfId="0" applyNumberFormat="1" applyFont="1" applyFill="1" applyBorder="1" applyAlignment="1">
      <alignment horizontal="center"/>
    </xf>
    <xf numFmtId="40" fontId="4" fillId="0" borderId="0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0" fontId="4" fillId="0" borderId="4" xfId="0" applyNumberFormat="1" applyFont="1" applyFill="1" applyBorder="1" applyAlignment="1">
      <alignment horizontal="center"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/>
    </xf>
    <xf numFmtId="38" fontId="4" fillId="0" borderId="9" xfId="15" applyNumberFormat="1" applyFont="1" applyFill="1" applyBorder="1" applyAlignment="1">
      <alignment horizontal="center"/>
    </xf>
    <xf numFmtId="38" fontId="4" fillId="0" borderId="10" xfId="15" applyNumberFormat="1" applyFont="1" applyFill="1" applyBorder="1" applyAlignment="1">
      <alignment/>
    </xf>
    <xf numFmtId="38" fontId="4" fillId="0" borderId="11" xfId="15" applyNumberFormat="1" applyFont="1" applyFill="1" applyBorder="1" applyAlignment="1">
      <alignment/>
    </xf>
    <xf numFmtId="38" fontId="4" fillId="0" borderId="12" xfId="15" applyNumberFormat="1" applyFont="1" applyFill="1" applyBorder="1" applyAlignment="1">
      <alignment horizontal="center"/>
    </xf>
    <xf numFmtId="38" fontId="4" fillId="0" borderId="10" xfId="15" applyNumberFormat="1" applyFont="1" applyFill="1" applyBorder="1" applyAlignment="1">
      <alignment horizontal="center"/>
    </xf>
    <xf numFmtId="38" fontId="4" fillId="0" borderId="11" xfId="15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43" fontId="4" fillId="0" borderId="4" xfId="15" applyFont="1" applyFill="1" applyBorder="1" applyAlignment="1">
      <alignment horizontal="right"/>
    </xf>
    <xf numFmtId="38" fontId="4" fillId="0" borderId="0" xfId="15" applyNumberFormat="1" applyFont="1" applyFill="1" applyBorder="1" applyAlignment="1">
      <alignment/>
    </xf>
    <xf numFmtId="38" fontId="4" fillId="0" borderId="5" xfId="15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37" fontId="3" fillId="0" borderId="0" xfId="21" applyNumberFormat="1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"/>
    </xf>
    <xf numFmtId="38" fontId="3" fillId="0" borderId="4" xfId="0" applyNumberFormat="1" applyFont="1" applyFill="1" applyBorder="1" applyAlignment="1">
      <alignment horizontal="center"/>
    </xf>
    <xf numFmtId="40" fontId="3" fillId="0" borderId="0" xfId="15" applyNumberFormat="1" applyFont="1" applyFill="1" applyBorder="1" applyAlignment="1">
      <alignment horizontal="center"/>
    </xf>
    <xf numFmtId="40" fontId="3" fillId="0" borderId="4" xfId="15" applyNumberFormat="1" applyFont="1" applyFill="1" applyBorder="1" applyAlignment="1">
      <alignment horizontal="center"/>
    </xf>
    <xf numFmtId="40" fontId="3" fillId="0" borderId="4" xfId="0" applyNumberFormat="1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 horizontal="center"/>
    </xf>
    <xf numFmtId="38" fontId="3" fillId="0" borderId="10" xfId="15" applyNumberFormat="1" applyFont="1" applyFill="1" applyBorder="1" applyAlignment="1">
      <alignment horizontal="center"/>
    </xf>
    <xf numFmtId="38" fontId="3" fillId="0" borderId="12" xfId="15" applyNumberFormat="1" applyFont="1" applyFill="1" applyBorder="1" applyAlignment="1">
      <alignment horizontal="center"/>
    </xf>
    <xf numFmtId="178" fontId="3" fillId="0" borderId="0" xfId="21" applyNumberFormat="1" applyFont="1" applyFill="1" applyAlignment="1">
      <alignment/>
    </xf>
    <xf numFmtId="38" fontId="4" fillId="0" borderId="5" xfId="0" applyNumberFormat="1" applyFont="1" applyFill="1" applyBorder="1" applyAlignment="1">
      <alignment/>
    </xf>
    <xf numFmtId="38" fontId="4" fillId="0" borderId="13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38" fontId="4" fillId="0" borderId="15" xfId="0" applyNumberFormat="1" applyFont="1" applyFill="1" applyBorder="1" applyAlignment="1">
      <alignment/>
    </xf>
    <xf numFmtId="38" fontId="4" fillId="0" borderId="8" xfId="0" applyNumberFormat="1" applyFont="1" applyFill="1" applyBorder="1" applyAlignment="1">
      <alignment/>
    </xf>
    <xf numFmtId="38" fontId="4" fillId="0" borderId="3" xfId="0" applyNumberFormat="1" applyFont="1" applyFill="1" applyBorder="1" applyAlignment="1">
      <alignment/>
    </xf>
    <xf numFmtId="38" fontId="4" fillId="0" borderId="9" xfId="0" applyNumberFormat="1" applyFont="1" applyFill="1" applyBorder="1" applyAlignment="1">
      <alignment/>
    </xf>
    <xf numFmtId="38" fontId="4" fillId="0" borderId="6" xfId="0" applyNumberFormat="1" applyFont="1" applyFill="1" applyBorder="1" applyAlignment="1">
      <alignment/>
    </xf>
    <xf numFmtId="38" fontId="4" fillId="0" borderId="7" xfId="0" applyNumberFormat="1" applyFont="1" applyFill="1" applyBorder="1" applyAlignment="1">
      <alignment/>
    </xf>
    <xf numFmtId="9" fontId="4" fillId="0" borderId="7" xfId="21" applyFont="1" applyFill="1" applyBorder="1" applyAlignment="1">
      <alignment horizontal="center"/>
    </xf>
    <xf numFmtId="9" fontId="4" fillId="0" borderId="9" xfId="21" applyFont="1" applyFill="1" applyBorder="1" applyAlignment="1">
      <alignment horizontal="center"/>
    </xf>
    <xf numFmtId="43" fontId="3" fillId="0" borderId="0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38" fontId="3" fillId="0" borderId="0" xfId="0" applyNumberFormat="1" applyFont="1" applyFill="1" applyBorder="1" applyAlignment="1" quotePrefix="1">
      <alignment/>
    </xf>
    <xf numFmtId="38" fontId="4" fillId="0" borderId="9" xfId="0" applyNumberFormat="1" applyFont="1" applyFill="1" applyBorder="1" applyAlignment="1">
      <alignment horizontal="center"/>
    </xf>
    <xf numFmtId="38" fontId="4" fillId="0" borderId="7" xfId="0" applyNumberFormat="1" applyFont="1" applyFill="1" applyBorder="1" applyAlignment="1">
      <alignment horizontal="center"/>
    </xf>
    <xf numFmtId="38" fontId="4" fillId="0" borderId="15" xfId="0" applyNumberFormat="1" applyFont="1" applyFill="1" applyBorder="1" applyAlignment="1">
      <alignment horizontal="center"/>
    </xf>
    <xf numFmtId="38" fontId="4" fillId="0" borderId="7" xfId="0" applyNumberFormat="1" applyFont="1" applyFill="1" applyBorder="1" applyAlignment="1" quotePrefix="1">
      <alignment horizontal="center"/>
    </xf>
    <xf numFmtId="38" fontId="4" fillId="0" borderId="9" xfId="0" applyNumberFormat="1" applyFont="1" applyFill="1" applyBorder="1" applyAlignment="1" quotePrefix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3" xfId="15" applyNumberFormat="1" applyFont="1" applyFill="1" applyBorder="1" applyAlignment="1">
      <alignment horizontal="center"/>
    </xf>
    <xf numFmtId="38" fontId="4" fillId="0" borderId="14" xfId="15" applyNumberFormat="1" applyFont="1" applyFill="1" applyBorder="1" applyAlignment="1">
      <alignment horizontal="center"/>
    </xf>
    <xf numFmtId="38" fontId="4" fillId="0" borderId="15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0" zoomScaleNormal="90" workbookViewId="0" topLeftCell="A1">
      <selection activeCell="C13" sqref="C13"/>
    </sheetView>
  </sheetViews>
  <sheetFormatPr defaultColWidth="9.140625" defaultRowHeight="12.75"/>
  <cols>
    <col min="1" max="1" width="9.28125" style="45" customWidth="1"/>
    <col min="2" max="2" width="28.57421875" style="45" customWidth="1"/>
    <col min="3" max="6" width="9.140625" style="45" customWidth="1"/>
    <col min="7" max="7" width="11.7109375" style="45" customWidth="1"/>
    <col min="8" max="16384" width="9.140625" style="45" customWidth="1"/>
  </cols>
  <sheetData>
    <row r="1" spans="1:8" ht="12">
      <c r="A1" s="64" t="s">
        <v>188</v>
      </c>
      <c r="B1" s="65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183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59</v>
      </c>
      <c r="B6" s="3"/>
      <c r="C6" s="3" t="s">
        <v>60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50</v>
      </c>
      <c r="B8" s="3"/>
      <c r="C8" s="4" t="s">
        <v>58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49</v>
      </c>
      <c r="B10" s="3"/>
      <c r="C10" s="4" t="s">
        <v>57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48</v>
      </c>
      <c r="B12" s="3"/>
      <c r="C12" s="4" t="s">
        <v>56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47</v>
      </c>
      <c r="B14" s="3"/>
      <c r="C14" s="3" t="s">
        <v>55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51</v>
      </c>
      <c r="B16" s="3"/>
      <c r="C16" s="3" t="s">
        <v>54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184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185</v>
      </c>
      <c r="B22" s="3"/>
      <c r="C22" s="4" t="s">
        <v>371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53</v>
      </c>
      <c r="B24" s="3"/>
      <c r="C24" s="4" t="s">
        <v>370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3.5">
      <c r="A26" s="2" t="s">
        <v>52</v>
      </c>
      <c r="B26" s="3"/>
      <c r="C26" s="3" t="s">
        <v>372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186</v>
      </c>
      <c r="B28" s="3"/>
      <c r="C28" s="3" t="s">
        <v>187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8"/>
  <sheetViews>
    <sheetView zoomScale="90" zoomScaleNormal="90" workbookViewId="0" topLeftCell="A33">
      <selection activeCell="B60" sqref="B60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1" width="9.7109375" style="2" customWidth="1"/>
    <col min="12" max="12" width="2.7109375" style="2" customWidth="1"/>
    <col min="13" max="16384" width="9.140625" style="2" customWidth="1"/>
  </cols>
  <sheetData>
    <row r="1" spans="1:2" ht="12">
      <c r="A1" s="6" t="s">
        <v>25</v>
      </c>
      <c r="B1" s="7"/>
    </row>
    <row r="2" spans="1:2" ht="12">
      <c r="A2" s="5"/>
      <c r="B2" s="7"/>
    </row>
    <row r="3" ht="12">
      <c r="G3" s="104"/>
    </row>
    <row r="4" spans="1:2" ht="12">
      <c r="A4" s="8" t="s">
        <v>84</v>
      </c>
      <c r="B4" s="9"/>
    </row>
    <row r="5" spans="1:2" ht="12">
      <c r="A5" s="8" t="s">
        <v>373</v>
      </c>
      <c r="B5" s="9"/>
    </row>
    <row r="6" ht="12.75" thickBot="1"/>
    <row r="7" spans="3:9" ht="12">
      <c r="C7" s="140" t="s">
        <v>205</v>
      </c>
      <c r="D7" s="141"/>
      <c r="E7" s="142"/>
      <c r="G7" s="140" t="s">
        <v>211</v>
      </c>
      <c r="H7" s="141"/>
      <c r="I7" s="142"/>
    </row>
    <row r="8" spans="3:9" ht="12.75" thickBot="1">
      <c r="C8" s="137" t="s">
        <v>85</v>
      </c>
      <c r="D8" s="138"/>
      <c r="E8" s="139"/>
      <c r="F8" s="7"/>
      <c r="G8" s="137" t="s">
        <v>85</v>
      </c>
      <c r="H8" s="138"/>
      <c r="I8" s="139"/>
    </row>
    <row r="9" ht="12">
      <c r="I9" s="1"/>
    </row>
    <row r="10" spans="3:9" ht="12">
      <c r="C10" s="7" t="s">
        <v>18</v>
      </c>
      <c r="D10" s="1"/>
      <c r="E10" s="1" t="s">
        <v>159</v>
      </c>
      <c r="G10" s="7" t="s">
        <v>18</v>
      </c>
      <c r="H10" s="1"/>
      <c r="I10" s="1" t="s">
        <v>159</v>
      </c>
    </row>
    <row r="11" spans="3:9" ht="12">
      <c r="C11" s="7" t="s">
        <v>19</v>
      </c>
      <c r="D11" s="1"/>
      <c r="E11" s="1" t="s">
        <v>19</v>
      </c>
      <c r="G11" s="7" t="s">
        <v>19</v>
      </c>
      <c r="H11" s="1"/>
      <c r="I11" s="1" t="s">
        <v>19</v>
      </c>
    </row>
    <row r="12" spans="3:9" ht="12">
      <c r="C12" s="7" t="s">
        <v>20</v>
      </c>
      <c r="D12" s="1"/>
      <c r="E12" s="1" t="s">
        <v>21</v>
      </c>
      <c r="G12" s="7" t="s">
        <v>22</v>
      </c>
      <c r="H12" s="1"/>
      <c r="I12" s="1" t="s">
        <v>21</v>
      </c>
    </row>
    <row r="13" spans="3:9" ht="12">
      <c r="C13" s="7"/>
      <c r="D13" s="1"/>
      <c r="E13" s="1" t="s">
        <v>20</v>
      </c>
      <c r="G13" s="7"/>
      <c r="H13" s="1"/>
      <c r="I13" s="1" t="s">
        <v>24</v>
      </c>
    </row>
    <row r="14" spans="3:9" ht="12.75" customHeight="1">
      <c r="C14" s="7" t="s">
        <v>374</v>
      </c>
      <c r="D14" s="1"/>
      <c r="E14" s="1" t="s">
        <v>375</v>
      </c>
      <c r="G14" s="7" t="str">
        <f>C14</f>
        <v>30/09/2006</v>
      </c>
      <c r="H14" s="1"/>
      <c r="I14" s="1" t="str">
        <f>E14</f>
        <v>30/09/2005</v>
      </c>
    </row>
    <row r="15" spans="3:9" ht="12">
      <c r="C15" s="7"/>
      <c r="D15" s="1"/>
      <c r="G15" s="7" t="s">
        <v>235</v>
      </c>
      <c r="H15" s="1"/>
      <c r="I15" s="1" t="s">
        <v>234</v>
      </c>
    </row>
    <row r="16" spans="2:9" ht="12">
      <c r="B16" s="1" t="s">
        <v>212</v>
      </c>
      <c r="C16" s="7" t="s">
        <v>23</v>
      </c>
      <c r="D16" s="1"/>
      <c r="E16" s="1" t="s">
        <v>23</v>
      </c>
      <c r="G16" s="7" t="s">
        <v>23</v>
      </c>
      <c r="H16" s="1"/>
      <c r="I16" s="1" t="s">
        <v>23</v>
      </c>
    </row>
    <row r="17" spans="3:7" ht="12">
      <c r="C17" s="7"/>
      <c r="G17" s="5"/>
    </row>
    <row r="18" spans="1:9" ht="12">
      <c r="A18" s="2" t="s">
        <v>87</v>
      </c>
      <c r="B18" s="1" t="s">
        <v>219</v>
      </c>
      <c r="C18" s="12">
        <v>24374</v>
      </c>
      <c r="D18" s="10"/>
      <c r="E18" s="11">
        <v>20045</v>
      </c>
      <c r="F18" s="11"/>
      <c r="G18" s="12">
        <v>24374</v>
      </c>
      <c r="H18" s="10"/>
      <c r="I18" s="11">
        <v>20045</v>
      </c>
    </row>
    <row r="19" spans="3:9" ht="12">
      <c r="C19" s="12"/>
      <c r="D19" s="10"/>
      <c r="E19" s="11"/>
      <c r="F19" s="11"/>
      <c r="G19" s="12"/>
      <c r="H19" s="10"/>
      <c r="I19" s="11"/>
    </row>
    <row r="20" spans="1:9" ht="12">
      <c r="A20" s="2" t="s">
        <v>88</v>
      </c>
      <c r="C20" s="12">
        <f>11158-1016-400</f>
        <v>9742</v>
      </c>
      <c r="D20" s="10"/>
      <c r="E20" s="11">
        <v>6748</v>
      </c>
      <c r="F20" s="11"/>
      <c r="G20" s="12">
        <f>11158-1016-400</f>
        <v>9742</v>
      </c>
      <c r="H20" s="10"/>
      <c r="I20" s="11">
        <v>6748</v>
      </c>
    </row>
    <row r="21" spans="1:9" ht="12">
      <c r="A21" s="2" t="s">
        <v>61</v>
      </c>
      <c r="C21" s="105">
        <f>C20/C18</f>
        <v>0.3996881923360958</v>
      </c>
      <c r="D21" s="13"/>
      <c r="E21" s="14">
        <f>E20/E18</f>
        <v>0.3366425542529309</v>
      </c>
      <c r="F21" s="14"/>
      <c r="G21" s="105">
        <f>G20/G18</f>
        <v>0.3996881923360958</v>
      </c>
      <c r="I21" s="14">
        <f>I20/I18</f>
        <v>0.3366425542529309</v>
      </c>
    </row>
    <row r="22" spans="3:9" ht="12">
      <c r="C22" s="106"/>
      <c r="D22" s="71"/>
      <c r="E22" s="72"/>
      <c r="F22" s="72"/>
      <c r="G22" s="106"/>
      <c r="H22" s="69"/>
      <c r="I22" s="72"/>
    </row>
    <row r="23" spans="1:9" ht="12">
      <c r="A23" s="2" t="s">
        <v>89</v>
      </c>
      <c r="C23" s="12">
        <v>9</v>
      </c>
      <c r="D23" s="10"/>
      <c r="E23" s="11">
        <v>11</v>
      </c>
      <c r="F23" s="11"/>
      <c r="G23" s="12">
        <v>9</v>
      </c>
      <c r="H23" s="10"/>
      <c r="I23" s="11">
        <v>11</v>
      </c>
    </row>
    <row r="24" spans="3:9" ht="12">
      <c r="C24" s="12"/>
      <c r="D24" s="10"/>
      <c r="E24" s="11"/>
      <c r="F24" s="11"/>
      <c r="G24" s="12"/>
      <c r="H24" s="10"/>
      <c r="I24" s="11"/>
    </row>
    <row r="25" spans="1:9" ht="12">
      <c r="A25" s="2" t="s">
        <v>90</v>
      </c>
      <c r="C25" s="107">
        <v>-5133</v>
      </c>
      <c r="D25" s="10"/>
      <c r="E25" s="60">
        <v>-4241</v>
      </c>
      <c r="F25" s="11"/>
      <c r="G25" s="107">
        <v>-5133</v>
      </c>
      <c r="H25" s="10"/>
      <c r="I25" s="60">
        <v>-4241</v>
      </c>
    </row>
    <row r="26" spans="3:9" ht="12">
      <c r="C26" s="12"/>
      <c r="D26" s="10"/>
      <c r="E26" s="11"/>
      <c r="F26" s="11"/>
      <c r="G26" s="12"/>
      <c r="H26" s="10"/>
      <c r="I26" s="11"/>
    </row>
    <row r="27" spans="1:9" ht="12">
      <c r="A27" s="2" t="s">
        <v>91</v>
      </c>
      <c r="C27" s="12">
        <f>C20+C23+C25</f>
        <v>4618</v>
      </c>
      <c r="D27" s="10"/>
      <c r="E27" s="11">
        <f>E20+E23+E25</f>
        <v>2518</v>
      </c>
      <c r="F27" s="11"/>
      <c r="G27" s="12">
        <f>G20+G23+G25</f>
        <v>4618</v>
      </c>
      <c r="H27" s="10"/>
      <c r="I27" s="11">
        <f>I20+I23+I25</f>
        <v>2518</v>
      </c>
    </row>
    <row r="28" spans="3:9" ht="12">
      <c r="C28" s="12"/>
      <c r="D28" s="10"/>
      <c r="E28" s="11"/>
      <c r="F28" s="11"/>
      <c r="G28" s="12"/>
      <c r="H28" s="10"/>
      <c r="I28" s="11"/>
    </row>
    <row r="29" spans="1:9" ht="12">
      <c r="A29" s="2" t="s">
        <v>92</v>
      </c>
      <c r="C29" s="107">
        <v>-609</v>
      </c>
      <c r="D29" s="10"/>
      <c r="E29" s="60">
        <v>-663</v>
      </c>
      <c r="F29" s="11"/>
      <c r="G29" s="107">
        <v>-609</v>
      </c>
      <c r="H29" s="10"/>
      <c r="I29" s="60">
        <v>-663</v>
      </c>
    </row>
    <row r="30" spans="3:9" ht="12">
      <c r="C30" s="12"/>
      <c r="D30" s="10"/>
      <c r="E30" s="11"/>
      <c r="F30" s="11"/>
      <c r="G30" s="12"/>
      <c r="H30" s="10"/>
      <c r="I30" s="11"/>
    </row>
    <row r="31" spans="1:9" ht="12">
      <c r="A31" s="2" t="s">
        <v>130</v>
      </c>
      <c r="C31" s="12">
        <f>C27+C29</f>
        <v>4009</v>
      </c>
      <c r="D31" s="10"/>
      <c r="E31" s="11">
        <f>E27+E29</f>
        <v>1855</v>
      </c>
      <c r="F31" s="11"/>
      <c r="G31" s="12">
        <f>G27+G29</f>
        <v>4009</v>
      </c>
      <c r="H31" s="10"/>
      <c r="I31" s="11">
        <f>I27+I29</f>
        <v>1855</v>
      </c>
    </row>
    <row r="32" spans="3:9" ht="12">
      <c r="C32" s="12"/>
      <c r="D32" s="10"/>
      <c r="E32" s="11"/>
      <c r="F32" s="11"/>
      <c r="G32" s="73"/>
      <c r="H32" s="10"/>
      <c r="I32" s="11"/>
    </row>
    <row r="33" spans="1:9" ht="12.75" thickBot="1">
      <c r="A33" s="2" t="s">
        <v>93</v>
      </c>
      <c r="B33" s="1" t="s">
        <v>5</v>
      </c>
      <c r="C33" s="108">
        <v>-877</v>
      </c>
      <c r="D33" s="10"/>
      <c r="E33" s="86">
        <v>-475</v>
      </c>
      <c r="F33" s="11"/>
      <c r="G33" s="108">
        <v>-877</v>
      </c>
      <c r="H33" s="10"/>
      <c r="I33" s="86">
        <v>-475</v>
      </c>
    </row>
    <row r="34" spans="3:9" ht="12">
      <c r="C34" s="12"/>
      <c r="D34" s="10"/>
      <c r="E34" s="11"/>
      <c r="F34" s="11"/>
      <c r="G34" s="73"/>
      <c r="H34" s="10"/>
      <c r="I34" s="73"/>
    </row>
    <row r="35" spans="1:9" ht="12.75" thickBot="1">
      <c r="A35" s="2" t="s">
        <v>333</v>
      </c>
      <c r="C35" s="108">
        <f>C31+C33</f>
        <v>3132</v>
      </c>
      <c r="D35" s="10"/>
      <c r="E35" s="86">
        <f>E31+E33</f>
        <v>1380</v>
      </c>
      <c r="F35" s="11"/>
      <c r="G35" s="108">
        <f>G31+G33</f>
        <v>3132</v>
      </c>
      <c r="H35" s="10"/>
      <c r="I35" s="86">
        <f>I31+I33</f>
        <v>1380</v>
      </c>
    </row>
    <row r="36" spans="3:9" ht="12">
      <c r="C36" s="12"/>
      <c r="D36" s="10"/>
      <c r="E36" s="11"/>
      <c r="F36" s="11"/>
      <c r="G36" s="12"/>
      <c r="H36" s="10"/>
      <c r="I36" s="11"/>
    </row>
    <row r="37" spans="1:9" ht="12">
      <c r="A37" s="2" t="s">
        <v>334</v>
      </c>
      <c r="C37" s="12"/>
      <c r="D37" s="10"/>
      <c r="E37" s="11"/>
      <c r="F37" s="11"/>
      <c r="G37" s="12"/>
      <c r="H37" s="10"/>
      <c r="I37" s="11"/>
    </row>
    <row r="38" spans="3:9" ht="12">
      <c r="C38" s="12"/>
      <c r="D38" s="10"/>
      <c r="E38" s="11"/>
      <c r="F38" s="11"/>
      <c r="G38" s="12"/>
      <c r="H38" s="10"/>
      <c r="I38" s="11"/>
    </row>
    <row r="39" spans="1:9" ht="12">
      <c r="A39" s="2" t="s">
        <v>335</v>
      </c>
      <c r="C39" s="12">
        <f>C35-C41</f>
        <v>3091</v>
      </c>
      <c r="D39" s="10"/>
      <c r="E39" s="11">
        <f>E35-E41</f>
        <v>1322</v>
      </c>
      <c r="F39" s="11"/>
      <c r="G39" s="12">
        <f>G35-G41</f>
        <v>3091</v>
      </c>
      <c r="H39" s="10"/>
      <c r="I39" s="11">
        <f>I35-I41</f>
        <v>1322</v>
      </c>
    </row>
    <row r="40" spans="3:9" ht="12">
      <c r="C40" s="12"/>
      <c r="D40" s="10"/>
      <c r="E40" s="11"/>
      <c r="F40" s="11"/>
      <c r="G40" s="12"/>
      <c r="H40" s="10"/>
      <c r="I40" s="11"/>
    </row>
    <row r="41" spans="1:9" ht="12.75" thickBot="1">
      <c r="A41" s="2" t="s">
        <v>36</v>
      </c>
      <c r="C41" s="108">
        <v>41</v>
      </c>
      <c r="D41" s="10"/>
      <c r="E41" s="86">
        <v>58</v>
      </c>
      <c r="F41" s="11"/>
      <c r="G41" s="108">
        <v>41</v>
      </c>
      <c r="H41" s="10"/>
      <c r="I41" s="86">
        <v>58</v>
      </c>
    </row>
    <row r="42" spans="3:9" ht="12">
      <c r="C42" s="12"/>
      <c r="D42" s="10"/>
      <c r="E42" s="11"/>
      <c r="F42" s="11"/>
      <c r="G42" s="12"/>
      <c r="H42" s="10"/>
      <c r="I42" s="11"/>
    </row>
    <row r="43" spans="3:9" ht="12.75" thickBot="1">
      <c r="C43" s="108">
        <f>C39+C41</f>
        <v>3132</v>
      </c>
      <c r="D43" s="10"/>
      <c r="E43" s="86">
        <f>E39+E41</f>
        <v>1380</v>
      </c>
      <c r="F43" s="11"/>
      <c r="G43" s="108">
        <f>G39+G41</f>
        <v>3132</v>
      </c>
      <c r="H43" s="10"/>
      <c r="I43" s="86">
        <f>I39+I41</f>
        <v>1380</v>
      </c>
    </row>
    <row r="44" spans="3:9" ht="12">
      <c r="C44" s="12"/>
      <c r="D44" s="10"/>
      <c r="E44" s="11"/>
      <c r="F44" s="11"/>
      <c r="G44" s="12"/>
      <c r="H44" s="10"/>
      <c r="I44" s="11"/>
    </row>
    <row r="45" spans="1:9" ht="12">
      <c r="A45" s="2" t="s">
        <v>94</v>
      </c>
      <c r="C45" s="12"/>
      <c r="D45" s="10"/>
      <c r="E45" s="11"/>
      <c r="F45" s="11"/>
      <c r="G45" s="12"/>
      <c r="H45" s="10"/>
      <c r="I45" s="11"/>
    </row>
    <row r="46" spans="1:12" ht="12">
      <c r="A46" s="15" t="s">
        <v>95</v>
      </c>
      <c r="B46" s="1" t="s">
        <v>6</v>
      </c>
      <c r="C46" s="109">
        <v>14.89</v>
      </c>
      <c r="D46" s="56"/>
      <c r="E46" s="87">
        <v>6.37</v>
      </c>
      <c r="F46" s="57"/>
      <c r="G46" s="46">
        <v>14.89</v>
      </c>
      <c r="H46" s="59"/>
      <c r="I46" s="88">
        <v>6.37</v>
      </c>
      <c r="L46" s="1"/>
    </row>
    <row r="47" spans="1:12" ht="12.75" thickBot="1">
      <c r="A47" s="15" t="s">
        <v>96</v>
      </c>
      <c r="B47" s="1" t="s">
        <v>6</v>
      </c>
      <c r="C47" s="110" t="s">
        <v>258</v>
      </c>
      <c r="D47" s="56"/>
      <c r="E47" s="52" t="s">
        <v>258</v>
      </c>
      <c r="F47" s="57"/>
      <c r="G47" s="111" t="str">
        <f>C47</f>
        <v>N/A</v>
      </c>
      <c r="H47" s="59"/>
      <c r="I47" s="89" t="s">
        <v>258</v>
      </c>
      <c r="L47" s="1"/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6"/>
      <c r="D50" s="10"/>
      <c r="E50" s="11"/>
      <c r="F50" s="11"/>
      <c r="G50" s="25"/>
      <c r="H50" s="10"/>
      <c r="I50" s="10"/>
    </row>
    <row r="51" spans="3:9" ht="12">
      <c r="C51" s="16"/>
      <c r="D51" s="10"/>
      <c r="E51" s="11"/>
      <c r="F51" s="11"/>
      <c r="G51" s="25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3:9" ht="12">
      <c r="C54" s="11"/>
      <c r="D54" s="10"/>
      <c r="E54" s="11"/>
      <c r="F54" s="11"/>
      <c r="G54" s="10"/>
      <c r="H54" s="10"/>
      <c r="I54" s="10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1:9" ht="12">
      <c r="A58" s="143" t="s">
        <v>83</v>
      </c>
      <c r="B58" s="143"/>
      <c r="C58" s="143"/>
      <c r="D58" s="143"/>
      <c r="E58" s="143"/>
      <c r="F58" s="143"/>
      <c r="G58" s="143"/>
      <c r="H58" s="143"/>
      <c r="I58" s="143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  <row r="435" spans="3:9" ht="12">
      <c r="C435" s="11"/>
      <c r="D435" s="10"/>
      <c r="E435" s="11"/>
      <c r="F435" s="11"/>
      <c r="G435" s="10"/>
      <c r="H435" s="10"/>
      <c r="I435" s="10"/>
    </row>
    <row r="436" spans="3:9" ht="12">
      <c r="C436" s="11"/>
      <c r="D436" s="10"/>
      <c r="E436" s="11"/>
      <c r="F436" s="11"/>
      <c r="G436" s="10"/>
      <c r="H436" s="10"/>
      <c r="I436" s="10"/>
    </row>
    <row r="437" spans="3:9" ht="12">
      <c r="C437" s="11"/>
      <c r="D437" s="10"/>
      <c r="E437" s="11"/>
      <c r="F437" s="11"/>
      <c r="G437" s="10"/>
      <c r="H437" s="10"/>
      <c r="I437" s="10"/>
    </row>
    <row r="438" spans="3:9" ht="12">
      <c r="C438" s="11"/>
      <c r="D438" s="10"/>
      <c r="E438" s="11"/>
      <c r="F438" s="11"/>
      <c r="G438" s="10"/>
      <c r="H438" s="10"/>
      <c r="I438" s="10"/>
    </row>
  </sheetData>
  <mergeCells count="5">
    <mergeCell ref="G8:I8"/>
    <mergeCell ref="C8:E8"/>
    <mergeCell ref="G7:I7"/>
    <mergeCell ref="A58:I58"/>
    <mergeCell ref="C7:E7"/>
  </mergeCells>
  <printOptions horizontalCentered="1"/>
  <pageMargins left="0.5" right="0.5" top="1" bottom="1" header="0.5" footer="0.5"/>
  <pageSetup fitToHeight="1" fitToWidth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90" zoomScaleNormal="90" workbookViewId="0" topLeftCell="FJ836">
      <selection activeCell="A62" sqref="A62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0" customWidth="1"/>
    <col min="4" max="4" width="5.8515625" style="10" customWidth="1"/>
    <col min="5" max="5" width="13.8515625" style="20" customWidth="1"/>
    <col min="6" max="6" width="7.57421875" style="10" customWidth="1"/>
    <col min="7" max="7" width="0" style="10" hidden="1" customWidth="1"/>
    <col min="8" max="8" width="5.140625" style="10" hidden="1" customWidth="1"/>
    <col min="9" max="9" width="0" style="10" hidden="1" customWidth="1"/>
    <col min="10" max="16384" width="9.140625" style="10" customWidth="1"/>
  </cols>
  <sheetData>
    <row r="1" spans="1:4" ht="12">
      <c r="A1" s="6" t="s">
        <v>25</v>
      </c>
      <c r="B1" s="17"/>
      <c r="C1" s="18"/>
      <c r="D1" s="19"/>
    </row>
    <row r="3" spans="1:2" ht="12">
      <c r="A3" s="6" t="s">
        <v>97</v>
      </c>
      <c r="B3" s="17"/>
    </row>
    <row r="4" spans="1:2" ht="12">
      <c r="A4" s="6" t="s">
        <v>376</v>
      </c>
      <c r="B4" s="17"/>
    </row>
    <row r="5" spans="1:2" ht="12">
      <c r="A5" s="6"/>
      <c r="B5" s="17"/>
    </row>
    <row r="6" spans="3:5" ht="12">
      <c r="C6" s="21" t="s">
        <v>26</v>
      </c>
      <c r="D6" s="11"/>
      <c r="E6" s="21" t="s">
        <v>26</v>
      </c>
    </row>
    <row r="7" spans="3:5" ht="12">
      <c r="C7" s="21" t="s">
        <v>27</v>
      </c>
      <c r="D7" s="11"/>
      <c r="E7" s="21" t="s">
        <v>159</v>
      </c>
    </row>
    <row r="8" spans="3:5" ht="12">
      <c r="C8" s="21" t="s">
        <v>28</v>
      </c>
      <c r="D8" s="11"/>
      <c r="E8" s="21" t="s">
        <v>29</v>
      </c>
    </row>
    <row r="9" spans="3:5" ht="12">
      <c r="C9" s="21" t="s">
        <v>24</v>
      </c>
      <c r="D9" s="11"/>
      <c r="E9" s="21" t="s">
        <v>30</v>
      </c>
    </row>
    <row r="10" spans="3:5" ht="12">
      <c r="C10" s="21" t="str">
        <f>'Income Statement'!G14</f>
        <v>30/09/2006</v>
      </c>
      <c r="D10" s="11"/>
      <c r="E10" s="21" t="s">
        <v>345</v>
      </c>
    </row>
    <row r="11" spans="3:5" ht="12">
      <c r="C11" s="21" t="s">
        <v>82</v>
      </c>
      <c r="D11" s="11"/>
      <c r="E11" s="21" t="s">
        <v>31</v>
      </c>
    </row>
    <row r="12" spans="2:5" ht="12">
      <c r="B12" s="12" t="s">
        <v>86</v>
      </c>
      <c r="C12" s="21" t="s">
        <v>23</v>
      </c>
      <c r="D12" s="11"/>
      <c r="E12" s="21" t="s">
        <v>23</v>
      </c>
    </row>
    <row r="13" spans="2:5" ht="12">
      <c r="B13" s="12"/>
      <c r="C13" s="21"/>
      <c r="D13" s="11"/>
      <c r="E13" s="21" t="s">
        <v>475</v>
      </c>
    </row>
    <row r="14" spans="1:5" ht="12">
      <c r="A14" s="10" t="s">
        <v>323</v>
      </c>
      <c r="B14" s="12"/>
      <c r="C14" s="21"/>
      <c r="D14" s="11"/>
      <c r="E14" s="21"/>
    </row>
    <row r="15" spans="2:5" ht="12">
      <c r="B15" s="12"/>
      <c r="C15" s="21"/>
      <c r="D15" s="11"/>
      <c r="E15" s="21"/>
    </row>
    <row r="16" ht="12">
      <c r="A16" s="10" t="s">
        <v>324</v>
      </c>
    </row>
    <row r="17" spans="1:5" ht="12">
      <c r="A17" s="10" t="s">
        <v>321</v>
      </c>
      <c r="B17" s="11" t="s">
        <v>7</v>
      </c>
      <c r="C17" s="21">
        <v>7483</v>
      </c>
      <c r="E17" s="20">
        <v>7034</v>
      </c>
    </row>
    <row r="18" spans="1:5" ht="12">
      <c r="A18" s="10" t="s">
        <v>474</v>
      </c>
      <c r="B18" s="11" t="s">
        <v>7</v>
      </c>
      <c r="C18" s="21">
        <v>14002</v>
      </c>
      <c r="E18" s="20">
        <v>14063</v>
      </c>
    </row>
    <row r="19" spans="1:5" ht="12">
      <c r="A19" s="10" t="s">
        <v>471</v>
      </c>
      <c r="B19" s="11" t="s">
        <v>8</v>
      </c>
      <c r="C19" s="21">
        <v>114</v>
      </c>
      <c r="E19" s="20">
        <v>114</v>
      </c>
    </row>
    <row r="20" spans="1:5" ht="12">
      <c r="A20" s="10" t="s">
        <v>322</v>
      </c>
      <c r="C20" s="21">
        <v>0</v>
      </c>
      <c r="E20" s="20">
        <v>0</v>
      </c>
    </row>
    <row r="21" spans="1:5" ht="12">
      <c r="A21" s="10" t="s">
        <v>382</v>
      </c>
      <c r="C21" s="21">
        <v>16</v>
      </c>
      <c r="E21" s="20">
        <v>27</v>
      </c>
    </row>
    <row r="22" spans="3:5" ht="12">
      <c r="C22" s="112">
        <f>SUM(C17:C21)</f>
        <v>21615</v>
      </c>
      <c r="E22" s="22">
        <f>SUM(E17:E21)</f>
        <v>21238</v>
      </c>
    </row>
    <row r="23" ht="12">
      <c r="C23" s="21"/>
    </row>
    <row r="24" spans="1:3" ht="12">
      <c r="A24" s="10" t="s">
        <v>32</v>
      </c>
      <c r="C24" s="21"/>
    </row>
    <row r="25" spans="1:5" ht="12">
      <c r="A25" s="10" t="s">
        <v>468</v>
      </c>
      <c r="C25" s="21">
        <f>42130-1016-400</f>
        <v>40714</v>
      </c>
      <c r="E25" s="20">
        <v>29537</v>
      </c>
    </row>
    <row r="26" spans="1:5" ht="12">
      <c r="A26" s="10" t="s">
        <v>165</v>
      </c>
      <c r="C26" s="21">
        <v>30860</v>
      </c>
      <c r="E26" s="20">
        <v>20087</v>
      </c>
    </row>
    <row r="27" spans="1:5" ht="12">
      <c r="A27" s="10" t="s">
        <v>138</v>
      </c>
      <c r="C27" s="21">
        <v>345</v>
      </c>
      <c r="E27" s="20">
        <v>225</v>
      </c>
    </row>
    <row r="28" spans="1:5" ht="12">
      <c r="A28" s="10" t="s">
        <v>469</v>
      </c>
      <c r="C28" s="21">
        <v>1338</v>
      </c>
      <c r="E28" s="20">
        <v>2276</v>
      </c>
    </row>
    <row r="29" spans="3:5" ht="12">
      <c r="C29" s="112">
        <f>SUM(C25:C28)</f>
        <v>73257</v>
      </c>
      <c r="E29" s="22">
        <f>SUM(E25:E28)</f>
        <v>52125</v>
      </c>
    </row>
    <row r="30" spans="1:3" ht="12">
      <c r="A30" s="10" t="s">
        <v>33</v>
      </c>
      <c r="C30" s="21"/>
    </row>
    <row r="31" spans="1:5" ht="12">
      <c r="A31" s="10" t="s">
        <v>166</v>
      </c>
      <c r="C31" s="21">
        <v>25272</v>
      </c>
      <c r="E31" s="20">
        <v>11692</v>
      </c>
    </row>
    <row r="32" spans="1:5" ht="12">
      <c r="A32" s="10" t="s">
        <v>63</v>
      </c>
      <c r="C32" s="21">
        <v>1054</v>
      </c>
      <c r="E32" s="20">
        <v>203</v>
      </c>
    </row>
    <row r="33" spans="1:5" ht="12">
      <c r="A33" s="10" t="s">
        <v>34</v>
      </c>
      <c r="B33" s="11" t="s">
        <v>9</v>
      </c>
      <c r="C33" s="21">
        <v>42227</v>
      </c>
      <c r="E33" s="20">
        <v>37623</v>
      </c>
    </row>
    <row r="34" spans="3:5" ht="12">
      <c r="C34" s="112">
        <f>SUM(C31:C33)</f>
        <v>68553</v>
      </c>
      <c r="E34" s="22">
        <f>SUM(E31:E33)</f>
        <v>49518</v>
      </c>
    </row>
    <row r="35" ht="12">
      <c r="C35" s="21"/>
    </row>
    <row r="36" spans="1:5" ht="12">
      <c r="A36" s="10" t="s">
        <v>314</v>
      </c>
      <c r="C36" s="112">
        <f>C29-C34</f>
        <v>4704</v>
      </c>
      <c r="E36" s="22">
        <f>E29-E34</f>
        <v>2607</v>
      </c>
    </row>
    <row r="37" ht="12">
      <c r="C37" s="21"/>
    </row>
    <row r="38" spans="3:5" ht="12.75" thickBot="1">
      <c r="C38" s="113">
        <f>C22+C36</f>
        <v>26319</v>
      </c>
      <c r="E38" s="23">
        <f>E22+E36</f>
        <v>23845</v>
      </c>
    </row>
    <row r="39" spans="1:3" ht="12">
      <c r="A39" s="10" t="s">
        <v>35</v>
      </c>
      <c r="C39" s="21"/>
    </row>
    <row r="40" ht="12">
      <c r="C40" s="21"/>
    </row>
    <row r="41" spans="1:3" ht="12">
      <c r="A41" s="10" t="s">
        <v>326</v>
      </c>
      <c r="C41" s="21"/>
    </row>
    <row r="42" spans="1:3" ht="12">
      <c r="A42" s="10" t="s">
        <v>325</v>
      </c>
      <c r="C42" s="21"/>
    </row>
    <row r="43" spans="1:5" ht="12">
      <c r="A43" s="10" t="s">
        <v>327</v>
      </c>
      <c r="C43" s="21">
        <v>20753</v>
      </c>
      <c r="E43" s="20">
        <v>20753</v>
      </c>
    </row>
    <row r="44" spans="1:5" ht="12">
      <c r="A44" s="10" t="s">
        <v>470</v>
      </c>
      <c r="C44" s="21">
        <v>1222</v>
      </c>
      <c r="E44" s="20">
        <v>1222</v>
      </c>
    </row>
    <row r="45" spans="1:5" ht="12">
      <c r="A45" s="10" t="s">
        <v>386</v>
      </c>
      <c r="C45" s="21">
        <v>-54</v>
      </c>
      <c r="E45" s="20">
        <v>-54</v>
      </c>
    </row>
    <row r="46" spans="1:5" ht="12">
      <c r="A46" s="10" t="s">
        <v>387</v>
      </c>
      <c r="C46" s="21">
        <v>0</v>
      </c>
      <c r="E46" s="20">
        <v>0</v>
      </c>
    </row>
    <row r="47" spans="1:5" ht="12">
      <c r="A47" s="10" t="s">
        <v>328</v>
      </c>
      <c r="C47" s="49">
        <f>E47+'Income Statement'!G39</f>
        <v>-236</v>
      </c>
      <c r="E47" s="24">
        <v>-3327</v>
      </c>
    </row>
    <row r="48" spans="3:5" ht="12">
      <c r="C48" s="21">
        <f>SUM(C43:C47)</f>
        <v>21685</v>
      </c>
      <c r="E48" s="20">
        <f>SUM(E43:E47)</f>
        <v>18594</v>
      </c>
    </row>
    <row r="49" spans="1:5" ht="12">
      <c r="A49" s="10" t="s">
        <v>329</v>
      </c>
      <c r="C49" s="49">
        <v>1031</v>
      </c>
      <c r="E49" s="24">
        <v>990</v>
      </c>
    </row>
    <row r="50" spans="3:5" ht="12">
      <c r="C50" s="112">
        <f>SUM(C48:C49)</f>
        <v>22716</v>
      </c>
      <c r="E50" s="22">
        <f>SUM(E48:E49)</f>
        <v>19584</v>
      </c>
    </row>
    <row r="51" ht="12">
      <c r="C51" s="21"/>
    </row>
    <row r="52" spans="1:3" ht="12">
      <c r="A52" s="10" t="s">
        <v>330</v>
      </c>
      <c r="C52" s="21"/>
    </row>
    <row r="53" spans="1:5" ht="12">
      <c r="A53" s="10" t="s">
        <v>331</v>
      </c>
      <c r="B53" s="11" t="s">
        <v>9</v>
      </c>
      <c r="C53" s="21">
        <v>3312</v>
      </c>
      <c r="E53" s="20">
        <v>3970</v>
      </c>
    </row>
    <row r="54" spans="1:5" ht="12">
      <c r="A54" s="10" t="s">
        <v>332</v>
      </c>
      <c r="C54" s="21">
        <v>291</v>
      </c>
      <c r="E54" s="20">
        <v>291</v>
      </c>
    </row>
    <row r="55" spans="3:9" ht="12">
      <c r="C55" s="112">
        <f>SUM(C53:C54)</f>
        <v>3603</v>
      </c>
      <c r="E55" s="22">
        <f>SUM(E53:E54)</f>
        <v>4261</v>
      </c>
      <c r="G55" s="25"/>
      <c r="H55" s="25"/>
      <c r="I55" s="25"/>
    </row>
    <row r="56" spans="3:9" ht="12">
      <c r="C56" s="21"/>
      <c r="G56" s="25"/>
      <c r="H56" s="25"/>
      <c r="I56" s="25"/>
    </row>
    <row r="57" spans="3:12" ht="12.75" thickBot="1">
      <c r="C57" s="113">
        <f>C50+C55</f>
        <v>26319</v>
      </c>
      <c r="E57" s="23">
        <f>E50+E55</f>
        <v>23845</v>
      </c>
      <c r="G57" s="25">
        <f>C38-C57</f>
        <v>0</v>
      </c>
      <c r="H57" s="25"/>
      <c r="I57" s="25">
        <f>E38-E57</f>
        <v>0</v>
      </c>
      <c r="K57" s="10">
        <f>C38-C57</f>
        <v>0</v>
      </c>
      <c r="L57" s="10">
        <f>E38-E57</f>
        <v>0</v>
      </c>
    </row>
    <row r="58" spans="3:9" ht="12">
      <c r="C58" s="21"/>
      <c r="G58" s="25"/>
      <c r="H58" s="25"/>
      <c r="I58" s="25"/>
    </row>
    <row r="59" ht="12">
      <c r="C59" s="21"/>
    </row>
    <row r="60" spans="1:5" ht="12.75" thickBot="1">
      <c r="A60" s="10" t="s">
        <v>556</v>
      </c>
      <c r="C60" s="110">
        <v>1.04</v>
      </c>
      <c r="D60" s="25" t="s">
        <v>61</v>
      </c>
      <c r="E60" s="52">
        <v>0.9</v>
      </c>
    </row>
    <row r="61" spans="1:5" ht="12">
      <c r="A61" s="10" t="s">
        <v>557</v>
      </c>
      <c r="C61" s="18"/>
      <c r="E61" s="18"/>
    </row>
    <row r="62" spans="3:5" ht="12">
      <c r="C62" s="114"/>
      <c r="E62" s="18"/>
    </row>
    <row r="65" spans="1:5" ht="12">
      <c r="A65" s="144" t="s">
        <v>83</v>
      </c>
      <c r="B65" s="144"/>
      <c r="C65" s="144"/>
      <c r="D65" s="144"/>
      <c r="E65" s="144"/>
    </row>
    <row r="70" ht="12">
      <c r="A70" s="11"/>
    </row>
    <row r="71" ht="12">
      <c r="A71" s="11"/>
    </row>
    <row r="72" ht="12">
      <c r="A72" s="11"/>
    </row>
    <row r="73" ht="12">
      <c r="A73" s="11"/>
    </row>
    <row r="74" ht="12">
      <c r="A74" s="11"/>
    </row>
    <row r="75" ht="12">
      <c r="A75" s="11"/>
    </row>
    <row r="76" ht="12">
      <c r="A76" s="11"/>
    </row>
    <row r="77" ht="12">
      <c r="A77" s="11"/>
    </row>
  </sheetData>
  <mergeCells count="1">
    <mergeCell ref="A65:E65"/>
  </mergeCells>
  <printOptions horizontalCentered="1"/>
  <pageMargins left="0.5" right="0.5" top="1" bottom="1" header="0.5" footer="0.5"/>
  <pageSetup fitToHeight="1" fitToWidth="1" horizontalDpi="360" verticalDpi="36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="90" zoomScaleNormal="90" workbookViewId="0" topLeftCell="A3">
      <selection activeCell="P36" sqref="P36"/>
    </sheetView>
  </sheetViews>
  <sheetFormatPr defaultColWidth="9.140625" defaultRowHeight="12.75"/>
  <cols>
    <col min="1" max="3" width="9.140625" style="28" customWidth="1"/>
    <col min="4" max="4" width="4.140625" style="28" customWidth="1"/>
    <col min="5" max="5" width="1.421875" style="28" customWidth="1"/>
    <col min="6" max="6" width="10.140625" style="40" customWidth="1"/>
    <col min="7" max="7" width="1.7109375" style="26" customWidth="1"/>
    <col min="8" max="8" width="8.140625" style="40" customWidth="1"/>
    <col min="9" max="9" width="1.7109375" style="26" customWidth="1"/>
    <col min="10" max="10" width="6.28125" style="26" customWidth="1"/>
    <col min="11" max="11" width="1.7109375" style="26" customWidth="1"/>
    <col min="12" max="12" width="8.421875" style="40" customWidth="1"/>
    <col min="13" max="13" width="2.140625" style="26" customWidth="1"/>
    <col min="14" max="14" width="12.7109375" style="40" customWidth="1"/>
    <col min="15" max="15" width="1.7109375" style="26" customWidth="1"/>
    <col min="16" max="16" width="8.140625" style="26" customWidth="1"/>
    <col min="17" max="17" width="1.7109375" style="26" customWidth="1"/>
    <col min="18" max="18" width="10.421875" style="40" bestFit="1" customWidth="1"/>
    <col min="19" max="16384" width="9.140625" style="28" customWidth="1"/>
  </cols>
  <sheetData>
    <row r="1" ht="12">
      <c r="A1" s="35" t="str">
        <f>'Balance Sheet'!A1</f>
        <v>TEO GUAN LEE CORPORATION BHD ( COMPANY NUMBER 283710-A)</v>
      </c>
    </row>
    <row r="3" ht="12">
      <c r="A3" s="35" t="s">
        <v>98</v>
      </c>
    </row>
    <row r="4" ht="12">
      <c r="A4" s="35" t="str">
        <f>'Income Statement'!A5</f>
        <v>FOR THE QUARTER ENDED  30 SEPTEMBER 2006</v>
      </c>
    </row>
    <row r="8" spans="6:18" ht="12">
      <c r="F8" s="146" t="s">
        <v>339</v>
      </c>
      <c r="G8" s="147"/>
      <c r="H8" s="147"/>
      <c r="I8" s="147"/>
      <c r="J8" s="147"/>
      <c r="K8" s="147"/>
      <c r="L8" s="147"/>
      <c r="M8" s="147"/>
      <c r="N8" s="148"/>
      <c r="P8" s="95"/>
      <c r="R8" s="98"/>
    </row>
    <row r="9" spans="6:18" ht="12">
      <c r="F9" s="90"/>
      <c r="G9" s="20"/>
      <c r="H9" s="20"/>
      <c r="I9" s="20"/>
      <c r="J9" s="20"/>
      <c r="K9" s="20"/>
      <c r="L9" s="20"/>
      <c r="M9" s="20"/>
      <c r="N9" s="91"/>
      <c r="P9" s="96"/>
      <c r="R9" s="99"/>
    </row>
    <row r="10" spans="6:18" ht="12">
      <c r="F10" s="90"/>
      <c r="G10" s="20"/>
      <c r="H10" s="20"/>
      <c r="I10" s="20"/>
      <c r="J10" s="20"/>
      <c r="K10" s="20"/>
      <c r="L10" s="20" t="s">
        <v>383</v>
      </c>
      <c r="M10" s="20"/>
      <c r="N10" s="91"/>
      <c r="P10" s="96"/>
      <c r="R10" s="99"/>
    </row>
    <row r="11" spans="6:18" ht="12">
      <c r="F11" s="90"/>
      <c r="G11" s="39"/>
      <c r="H11" s="20"/>
      <c r="I11" s="39"/>
      <c r="J11" s="20" t="s">
        <v>101</v>
      </c>
      <c r="K11" s="39"/>
      <c r="L11" s="20" t="s">
        <v>384</v>
      </c>
      <c r="M11" s="39"/>
      <c r="N11" s="91"/>
      <c r="O11" s="39"/>
      <c r="P11" s="96"/>
      <c r="Q11" s="39"/>
      <c r="R11" s="99"/>
    </row>
    <row r="12" spans="6:18" ht="12">
      <c r="F12" s="90"/>
      <c r="G12" s="39"/>
      <c r="H12" s="20" t="s">
        <v>101</v>
      </c>
      <c r="I12" s="20"/>
      <c r="J12" s="39" t="s">
        <v>385</v>
      </c>
      <c r="K12" s="20"/>
      <c r="L12" s="20" t="s">
        <v>127</v>
      </c>
      <c r="M12" s="39"/>
      <c r="N12" s="91" t="s">
        <v>338</v>
      </c>
      <c r="O12" s="39"/>
      <c r="P12" s="96" t="s">
        <v>336</v>
      </c>
      <c r="Q12" s="39"/>
      <c r="R12" s="99"/>
    </row>
    <row r="13" spans="6:18" ht="12">
      <c r="F13" s="90" t="s">
        <v>99</v>
      </c>
      <c r="G13" s="39"/>
      <c r="H13" s="20" t="s">
        <v>102</v>
      </c>
      <c r="I13" s="20"/>
      <c r="J13" s="20" t="s">
        <v>128</v>
      </c>
      <c r="K13" s="20"/>
      <c r="L13" s="20" t="s">
        <v>128</v>
      </c>
      <c r="M13" s="39"/>
      <c r="N13" s="91" t="s">
        <v>103</v>
      </c>
      <c r="O13" s="39"/>
      <c r="P13" s="96" t="s">
        <v>337</v>
      </c>
      <c r="Q13" s="39"/>
      <c r="R13" s="99" t="s">
        <v>104</v>
      </c>
    </row>
    <row r="14" spans="6:18" ht="12">
      <c r="F14" s="92" t="s">
        <v>23</v>
      </c>
      <c r="G14" s="93"/>
      <c r="H14" s="24" t="s">
        <v>23</v>
      </c>
      <c r="I14" s="93"/>
      <c r="J14" s="24" t="s">
        <v>23</v>
      </c>
      <c r="K14" s="93"/>
      <c r="L14" s="24" t="s">
        <v>23</v>
      </c>
      <c r="M14" s="93"/>
      <c r="N14" s="94" t="s">
        <v>23</v>
      </c>
      <c r="O14" s="39"/>
      <c r="P14" s="97" t="s">
        <v>23</v>
      </c>
      <c r="Q14" s="39"/>
      <c r="R14" s="97" t="s">
        <v>23</v>
      </c>
    </row>
    <row r="15" spans="7:17" ht="12">
      <c r="G15" s="39"/>
      <c r="I15" s="39"/>
      <c r="J15" s="39"/>
      <c r="K15" s="39"/>
      <c r="M15" s="39"/>
      <c r="O15" s="39"/>
      <c r="P15" s="39"/>
      <c r="Q15" s="39"/>
    </row>
    <row r="16" spans="1:18" ht="12">
      <c r="A16" s="28" t="s">
        <v>253</v>
      </c>
      <c r="F16" s="20">
        <v>20753</v>
      </c>
      <c r="G16" s="39"/>
      <c r="H16" s="20">
        <v>1222</v>
      </c>
      <c r="I16" s="20"/>
      <c r="J16" s="20">
        <v>0</v>
      </c>
      <c r="K16" s="20"/>
      <c r="L16" s="20">
        <v>0</v>
      </c>
      <c r="M16" s="20"/>
      <c r="N16" s="20">
        <v>-4060</v>
      </c>
      <c r="O16" s="20"/>
      <c r="P16" s="20">
        <v>938</v>
      </c>
      <c r="Q16" s="20"/>
      <c r="R16" s="40">
        <f>SUM(F16:P16)</f>
        <v>18853</v>
      </c>
    </row>
    <row r="17" spans="7:17" ht="12">
      <c r="G17" s="39"/>
      <c r="I17" s="39"/>
      <c r="J17" s="39"/>
      <c r="K17" s="39"/>
      <c r="M17" s="39"/>
      <c r="O17" s="39"/>
      <c r="P17" s="40"/>
      <c r="Q17" s="39"/>
    </row>
    <row r="18" spans="1:18" ht="12">
      <c r="A18" s="28" t="s">
        <v>129</v>
      </c>
      <c r="F18" s="40">
        <v>0</v>
      </c>
      <c r="G18" s="39"/>
      <c r="H18" s="40">
        <v>0</v>
      </c>
      <c r="I18" s="39"/>
      <c r="J18" s="40">
        <v>0</v>
      </c>
      <c r="K18" s="39"/>
      <c r="L18" s="40">
        <v>0</v>
      </c>
      <c r="M18" s="39"/>
      <c r="N18" s="40">
        <v>1322</v>
      </c>
      <c r="O18" s="39"/>
      <c r="P18" s="40">
        <v>58</v>
      </c>
      <c r="Q18" s="39"/>
      <c r="R18" s="40">
        <f>SUM(F18:P18)</f>
        <v>1380</v>
      </c>
    </row>
    <row r="19" spans="7:17" ht="12">
      <c r="G19" s="39"/>
      <c r="I19" s="39"/>
      <c r="J19" s="39"/>
      <c r="K19" s="39"/>
      <c r="M19" s="39"/>
      <c r="O19" s="39"/>
      <c r="P19" s="40"/>
      <c r="Q19" s="39"/>
    </row>
    <row r="20" spans="1:18" ht="12.75" thickBot="1">
      <c r="A20" s="28" t="s">
        <v>254</v>
      </c>
      <c r="F20" s="55">
        <f>SUM(F16:F19)</f>
        <v>20753</v>
      </c>
      <c r="G20" s="39"/>
      <c r="H20" s="55">
        <f>SUM(H16:H19)</f>
        <v>1222</v>
      </c>
      <c r="I20" s="39"/>
      <c r="J20" s="55">
        <f>SUM(J16:J19)</f>
        <v>0</v>
      </c>
      <c r="K20" s="39"/>
      <c r="L20" s="55">
        <f>SUM(L16:L19)</f>
        <v>0</v>
      </c>
      <c r="M20" s="39"/>
      <c r="N20" s="55">
        <f>SUM(N16:N19)</f>
        <v>-2738</v>
      </c>
      <c r="O20" s="39"/>
      <c r="P20" s="55">
        <f>SUM(P16:P19)</f>
        <v>996</v>
      </c>
      <c r="Q20" s="39"/>
      <c r="R20" s="55">
        <f>SUM(F20:P20)</f>
        <v>20233</v>
      </c>
    </row>
    <row r="21" spans="7:17" ht="12.75" thickTop="1">
      <c r="G21" s="39"/>
      <c r="I21" s="39"/>
      <c r="J21" s="39"/>
      <c r="K21" s="39"/>
      <c r="M21" s="39"/>
      <c r="O21" s="39"/>
      <c r="P21" s="40"/>
      <c r="Q21" s="39"/>
    </row>
    <row r="22" spans="1:18" ht="12" hidden="1">
      <c r="A22" s="28" t="s">
        <v>129</v>
      </c>
      <c r="F22" s="40">
        <v>0</v>
      </c>
      <c r="G22" s="39"/>
      <c r="H22" s="40">
        <v>0</v>
      </c>
      <c r="I22" s="39"/>
      <c r="J22" s="40">
        <v>0</v>
      </c>
      <c r="K22" s="39"/>
      <c r="L22" s="40">
        <v>0</v>
      </c>
      <c r="M22" s="39"/>
      <c r="N22" s="40">
        <v>3646</v>
      </c>
      <c r="O22" s="39"/>
      <c r="P22" s="40">
        <v>17</v>
      </c>
      <c r="Q22" s="39"/>
      <c r="R22" s="40">
        <f>SUM(F22:P22)</f>
        <v>3663</v>
      </c>
    </row>
    <row r="23" spans="7:17" ht="12" hidden="1">
      <c r="G23" s="39"/>
      <c r="I23" s="39"/>
      <c r="J23" s="39"/>
      <c r="K23" s="39"/>
      <c r="M23" s="39"/>
      <c r="O23" s="39"/>
      <c r="P23" s="40"/>
      <c r="Q23" s="39"/>
    </row>
    <row r="24" spans="1:18" ht="12" hidden="1">
      <c r="A24" s="28" t="s">
        <v>255</v>
      </c>
      <c r="F24" s="20">
        <f>F20+F22</f>
        <v>20753</v>
      </c>
      <c r="G24" s="39"/>
      <c r="H24" s="20">
        <f>H20+H22</f>
        <v>1222</v>
      </c>
      <c r="I24" s="39"/>
      <c r="J24" s="20">
        <f>J20+J22</f>
        <v>0</v>
      </c>
      <c r="K24" s="39"/>
      <c r="L24" s="20">
        <f>L20+L22</f>
        <v>0</v>
      </c>
      <c r="M24" s="39"/>
      <c r="N24" s="20">
        <f>N20+N22</f>
        <v>908</v>
      </c>
      <c r="O24" s="39"/>
      <c r="P24" s="20">
        <f>P20+P22</f>
        <v>1013</v>
      </c>
      <c r="Q24" s="39"/>
      <c r="R24" s="40">
        <f>SUM(F24:P24)</f>
        <v>23896</v>
      </c>
    </row>
    <row r="25" spans="6:18" ht="12" hidden="1">
      <c r="F25" s="20"/>
      <c r="H25" s="20"/>
      <c r="L25" s="20"/>
      <c r="N25" s="20"/>
      <c r="P25" s="20"/>
      <c r="R25" s="20"/>
    </row>
    <row r="26" spans="1:18" ht="12" hidden="1">
      <c r="A26" s="28" t="s">
        <v>129</v>
      </c>
      <c r="F26" s="20">
        <v>0</v>
      </c>
      <c r="H26" s="20">
        <v>0</v>
      </c>
      <c r="J26" s="20">
        <v>0</v>
      </c>
      <c r="L26" s="20">
        <v>0</v>
      </c>
      <c r="N26" s="20">
        <v>-1410</v>
      </c>
      <c r="P26" s="20">
        <v>-14</v>
      </c>
      <c r="R26" s="40">
        <f>SUM(F26:P26)</f>
        <v>-1424</v>
      </c>
    </row>
    <row r="27" spans="6:16" ht="12" hidden="1">
      <c r="F27" s="20"/>
      <c r="H27" s="20"/>
      <c r="L27" s="20"/>
      <c r="N27" s="20"/>
      <c r="P27" s="20"/>
    </row>
    <row r="28" spans="1:18" ht="12" hidden="1">
      <c r="A28" s="28" t="s">
        <v>256</v>
      </c>
      <c r="F28" s="20">
        <f>F24+F26</f>
        <v>20753</v>
      </c>
      <c r="G28" s="39"/>
      <c r="H28" s="20">
        <f>H24+H26</f>
        <v>1222</v>
      </c>
      <c r="I28" s="39"/>
      <c r="J28" s="20">
        <f>J24+J26</f>
        <v>0</v>
      </c>
      <c r="K28" s="39"/>
      <c r="L28" s="20">
        <f>L24+L26</f>
        <v>0</v>
      </c>
      <c r="M28" s="39"/>
      <c r="N28" s="20">
        <f>N24+N26</f>
        <v>-502</v>
      </c>
      <c r="O28" s="39"/>
      <c r="P28" s="20">
        <f>P24+P26</f>
        <v>999</v>
      </c>
      <c r="Q28" s="39"/>
      <c r="R28" s="20">
        <f>SUM(F28:P28)</f>
        <v>22472</v>
      </c>
    </row>
    <row r="29" spans="6:14" ht="12" hidden="1">
      <c r="F29" s="20"/>
      <c r="H29" s="20"/>
      <c r="L29" s="20"/>
      <c r="N29" s="20"/>
    </row>
    <row r="30" spans="1:18" ht="12" hidden="1">
      <c r="A30" s="28" t="s">
        <v>129</v>
      </c>
      <c r="F30" s="20">
        <v>0</v>
      </c>
      <c r="H30" s="20">
        <v>0</v>
      </c>
      <c r="J30" s="20">
        <v>0</v>
      </c>
      <c r="L30" s="20">
        <v>-54</v>
      </c>
      <c r="N30" s="20">
        <v>-2825</v>
      </c>
      <c r="P30" s="40">
        <v>-9</v>
      </c>
      <c r="R30" s="20">
        <f>SUM(F30:P30)</f>
        <v>-2888</v>
      </c>
    </row>
    <row r="31" spans="6:18" ht="12" hidden="1">
      <c r="F31" s="20"/>
      <c r="G31" s="39"/>
      <c r="H31" s="20"/>
      <c r="I31" s="39"/>
      <c r="J31" s="39"/>
      <c r="K31" s="39"/>
      <c r="L31" s="20"/>
      <c r="M31" s="39"/>
      <c r="N31" s="20"/>
      <c r="O31" s="39"/>
      <c r="P31" s="20"/>
      <c r="Q31" s="39"/>
      <c r="R31" s="20"/>
    </row>
    <row r="32" spans="1:18" ht="12.75" hidden="1" thickBot="1">
      <c r="A32" s="28" t="s">
        <v>257</v>
      </c>
      <c r="F32" s="55">
        <f>F28+F30</f>
        <v>20753</v>
      </c>
      <c r="G32" s="39"/>
      <c r="H32" s="55">
        <f>H28+H30</f>
        <v>1222</v>
      </c>
      <c r="I32" s="39"/>
      <c r="J32" s="55">
        <f>J28+J30</f>
        <v>0</v>
      </c>
      <c r="K32" s="39"/>
      <c r="L32" s="55">
        <f>L28+L30</f>
        <v>-54</v>
      </c>
      <c r="M32" s="39"/>
      <c r="N32" s="55">
        <f>N28+N30</f>
        <v>-3327</v>
      </c>
      <c r="O32" s="39"/>
      <c r="P32" s="55">
        <f>P28+P30</f>
        <v>990</v>
      </c>
      <c r="Q32" s="39"/>
      <c r="R32" s="55">
        <f>R28+R30</f>
        <v>19584</v>
      </c>
    </row>
    <row r="33" spans="6:18" ht="12">
      <c r="F33" s="20"/>
      <c r="G33" s="39"/>
      <c r="H33" s="20"/>
      <c r="I33" s="39"/>
      <c r="J33" s="39"/>
      <c r="K33" s="39"/>
      <c r="L33" s="20"/>
      <c r="M33" s="39"/>
      <c r="N33" s="20"/>
      <c r="O33" s="39"/>
      <c r="P33" s="20"/>
      <c r="Q33" s="39"/>
      <c r="R33" s="20"/>
    </row>
    <row r="34" spans="1:18" s="35" customFormat="1" ht="12">
      <c r="A34" s="35" t="s">
        <v>377</v>
      </c>
      <c r="F34" s="21">
        <f>F32</f>
        <v>20753</v>
      </c>
      <c r="G34" s="44"/>
      <c r="H34" s="21">
        <f>H32</f>
        <v>1222</v>
      </c>
      <c r="I34" s="21"/>
      <c r="J34" s="21">
        <f>J32</f>
        <v>0</v>
      </c>
      <c r="K34" s="21"/>
      <c r="L34" s="21">
        <f>L32</f>
        <v>-54</v>
      </c>
      <c r="M34" s="21"/>
      <c r="N34" s="21">
        <f>N32</f>
        <v>-3327</v>
      </c>
      <c r="O34" s="21"/>
      <c r="P34" s="21">
        <f>P32</f>
        <v>990</v>
      </c>
      <c r="Q34" s="21"/>
      <c r="R34" s="47">
        <f>SUM(F34:P34)</f>
        <v>19584</v>
      </c>
    </row>
    <row r="35" spans="6:18" s="35" customFormat="1" ht="12">
      <c r="F35" s="47"/>
      <c r="G35" s="44"/>
      <c r="H35" s="47"/>
      <c r="I35" s="44"/>
      <c r="J35" s="44"/>
      <c r="K35" s="44"/>
      <c r="L35" s="47"/>
      <c r="M35" s="44"/>
      <c r="N35" s="47"/>
      <c r="O35" s="44"/>
      <c r="P35" s="47"/>
      <c r="Q35" s="44"/>
      <c r="R35" s="47"/>
    </row>
    <row r="36" spans="1:18" s="35" customFormat="1" ht="12">
      <c r="A36" s="35" t="s">
        <v>129</v>
      </c>
      <c r="F36" s="47">
        <v>0</v>
      </c>
      <c r="G36" s="44"/>
      <c r="H36" s="47">
        <v>0</v>
      </c>
      <c r="I36" s="44"/>
      <c r="J36" s="47">
        <v>0</v>
      </c>
      <c r="K36" s="44"/>
      <c r="L36" s="47">
        <v>0</v>
      </c>
      <c r="M36" s="44"/>
      <c r="N36" s="47">
        <v>3091</v>
      </c>
      <c r="O36" s="44"/>
      <c r="P36" s="47">
        <v>41</v>
      </c>
      <c r="Q36" s="44"/>
      <c r="R36" s="47">
        <f>SUM(F36:P36)</f>
        <v>3132</v>
      </c>
    </row>
    <row r="37" spans="6:18" s="35" customFormat="1" ht="12">
      <c r="F37" s="47"/>
      <c r="G37" s="44"/>
      <c r="H37" s="47"/>
      <c r="I37" s="44"/>
      <c r="J37" s="44"/>
      <c r="K37" s="44"/>
      <c r="L37" s="47"/>
      <c r="M37" s="44"/>
      <c r="N37" s="47"/>
      <c r="O37" s="44"/>
      <c r="P37" s="47"/>
      <c r="Q37" s="44"/>
      <c r="R37" s="47"/>
    </row>
    <row r="38" spans="1:19" s="35" customFormat="1" ht="12.75" thickBot="1">
      <c r="A38" s="35" t="s">
        <v>378</v>
      </c>
      <c r="F38" s="58">
        <f>SUM(F34:F37)</f>
        <v>20753</v>
      </c>
      <c r="G38" s="44"/>
      <c r="H38" s="58">
        <f>SUM(H34:H37)</f>
        <v>1222</v>
      </c>
      <c r="I38" s="44"/>
      <c r="J38" s="58">
        <f>SUM(J34:J37)</f>
        <v>0</v>
      </c>
      <c r="K38" s="44"/>
      <c r="L38" s="58">
        <f>SUM(L34:L37)</f>
        <v>-54</v>
      </c>
      <c r="M38" s="44"/>
      <c r="N38" s="58">
        <f>SUM(N34:N37)</f>
        <v>-236</v>
      </c>
      <c r="O38" s="44"/>
      <c r="P38" s="58">
        <f>SUM(P34:P37)</f>
        <v>1031</v>
      </c>
      <c r="Q38" s="44"/>
      <c r="R38" s="58">
        <f>SUM(F38:P38)</f>
        <v>22716</v>
      </c>
      <c r="S38" s="34"/>
    </row>
    <row r="39" spans="6:18" s="35" customFormat="1" ht="12.75" thickTop="1">
      <c r="F39" s="47"/>
      <c r="G39" s="44"/>
      <c r="H39" s="47"/>
      <c r="I39" s="44"/>
      <c r="J39" s="44"/>
      <c r="K39" s="44"/>
      <c r="L39" s="47"/>
      <c r="M39" s="44"/>
      <c r="N39" s="47"/>
      <c r="O39" s="44"/>
      <c r="P39" s="47"/>
      <c r="Q39" s="44"/>
      <c r="R39" s="47"/>
    </row>
    <row r="40" spans="1:18" s="35" customFormat="1" ht="12" hidden="1">
      <c r="A40" s="35" t="s">
        <v>129</v>
      </c>
      <c r="F40" s="47">
        <v>0</v>
      </c>
      <c r="G40" s="44"/>
      <c r="H40" s="47">
        <v>0</v>
      </c>
      <c r="I40" s="44"/>
      <c r="J40" s="44"/>
      <c r="K40" s="44"/>
      <c r="L40" s="47">
        <v>0</v>
      </c>
      <c r="M40" s="44"/>
      <c r="N40" s="47">
        <v>0</v>
      </c>
      <c r="O40" s="44"/>
      <c r="P40" s="47">
        <v>0</v>
      </c>
      <c r="Q40" s="44"/>
      <c r="R40" s="47">
        <f>SUM(F40:P40)</f>
        <v>0</v>
      </c>
    </row>
    <row r="41" spans="6:18" s="35" customFormat="1" ht="12" hidden="1">
      <c r="F41" s="47"/>
      <c r="G41" s="44"/>
      <c r="H41" s="47"/>
      <c r="I41" s="44"/>
      <c r="J41" s="44"/>
      <c r="K41" s="44"/>
      <c r="L41" s="47"/>
      <c r="M41" s="44"/>
      <c r="N41" s="47"/>
      <c r="O41" s="44"/>
      <c r="P41" s="47"/>
      <c r="Q41" s="44"/>
      <c r="R41" s="47"/>
    </row>
    <row r="42" spans="1:18" s="35" customFormat="1" ht="12" hidden="1">
      <c r="A42" s="35" t="s">
        <v>379</v>
      </c>
      <c r="F42" s="21">
        <f>F38+F40</f>
        <v>20753</v>
      </c>
      <c r="G42" s="44"/>
      <c r="H42" s="21">
        <f>H38+H40</f>
        <v>1222</v>
      </c>
      <c r="I42" s="44"/>
      <c r="J42" s="21">
        <f>J38+J40</f>
        <v>0</v>
      </c>
      <c r="K42" s="44"/>
      <c r="L42" s="21">
        <f>L38+L40</f>
        <v>-54</v>
      </c>
      <c r="M42" s="44"/>
      <c r="N42" s="21">
        <f>N38+N40</f>
        <v>-236</v>
      </c>
      <c r="O42" s="44"/>
      <c r="P42" s="21">
        <f>P38+P40</f>
        <v>1031</v>
      </c>
      <c r="Q42" s="44"/>
      <c r="R42" s="47">
        <f>SUM(F42:P42)</f>
        <v>22716</v>
      </c>
    </row>
    <row r="43" spans="6:18" s="35" customFormat="1" ht="12" hidden="1">
      <c r="F43" s="21"/>
      <c r="G43" s="50"/>
      <c r="H43" s="21"/>
      <c r="I43" s="50"/>
      <c r="J43" s="50"/>
      <c r="K43" s="50"/>
      <c r="L43" s="21"/>
      <c r="M43" s="50"/>
      <c r="N43" s="21"/>
      <c r="O43" s="50"/>
      <c r="P43" s="21"/>
      <c r="Q43" s="50"/>
      <c r="R43" s="21"/>
    </row>
    <row r="44" spans="1:18" s="35" customFormat="1" ht="12" hidden="1">
      <c r="A44" s="35" t="s">
        <v>129</v>
      </c>
      <c r="F44" s="21">
        <v>0</v>
      </c>
      <c r="G44" s="50"/>
      <c r="H44" s="21">
        <v>0</v>
      </c>
      <c r="I44" s="50"/>
      <c r="J44" s="50"/>
      <c r="K44" s="50"/>
      <c r="L44" s="21">
        <v>0</v>
      </c>
      <c r="M44" s="50"/>
      <c r="N44" s="21">
        <v>0</v>
      </c>
      <c r="O44" s="50"/>
      <c r="P44" s="21">
        <v>0</v>
      </c>
      <c r="Q44" s="50"/>
      <c r="R44" s="47">
        <f>SUM(F44:P44)</f>
        <v>0</v>
      </c>
    </row>
    <row r="45" spans="6:18" s="35" customFormat="1" ht="12" hidden="1">
      <c r="F45" s="21"/>
      <c r="G45" s="50"/>
      <c r="H45" s="21"/>
      <c r="I45" s="50"/>
      <c r="J45" s="50"/>
      <c r="K45" s="50"/>
      <c r="L45" s="21"/>
      <c r="M45" s="50"/>
      <c r="N45" s="21"/>
      <c r="O45" s="50"/>
      <c r="P45" s="21"/>
      <c r="Q45" s="50"/>
      <c r="R45" s="47"/>
    </row>
    <row r="46" spans="1:18" s="35" customFormat="1" ht="12" hidden="1">
      <c r="A46" s="35" t="s">
        <v>380</v>
      </c>
      <c r="F46" s="21">
        <f>F42+F44</f>
        <v>20753</v>
      </c>
      <c r="G46" s="44"/>
      <c r="H46" s="21">
        <f>H42+H44</f>
        <v>1222</v>
      </c>
      <c r="I46" s="44"/>
      <c r="J46" s="21">
        <f>J42+J44</f>
        <v>0</v>
      </c>
      <c r="K46" s="44"/>
      <c r="L46" s="21">
        <f>L42+L44</f>
        <v>-54</v>
      </c>
      <c r="M46" s="44"/>
      <c r="N46" s="21">
        <f>N42+N44</f>
        <v>-236</v>
      </c>
      <c r="O46" s="44"/>
      <c r="P46" s="21">
        <f>P42+P44</f>
        <v>1031</v>
      </c>
      <c r="Q46" s="44"/>
      <c r="R46" s="21">
        <f>SUM(F46:P46)</f>
        <v>22716</v>
      </c>
    </row>
    <row r="47" spans="6:18" s="35" customFormat="1" ht="12" hidden="1">
      <c r="F47" s="21"/>
      <c r="G47" s="50"/>
      <c r="H47" s="21"/>
      <c r="I47" s="50"/>
      <c r="J47" s="50"/>
      <c r="K47" s="50"/>
      <c r="L47" s="21"/>
      <c r="M47" s="50"/>
      <c r="N47" s="21"/>
      <c r="O47" s="50"/>
      <c r="P47" s="50"/>
      <c r="Q47" s="50"/>
      <c r="R47" s="47"/>
    </row>
    <row r="48" spans="1:18" s="35" customFormat="1" ht="12" hidden="1">
      <c r="A48" s="35" t="s">
        <v>129</v>
      </c>
      <c r="F48" s="21">
        <v>0</v>
      </c>
      <c r="G48" s="50"/>
      <c r="H48" s="21">
        <v>0</v>
      </c>
      <c r="I48" s="50"/>
      <c r="J48" s="50"/>
      <c r="K48" s="50"/>
      <c r="L48" s="21">
        <v>0</v>
      </c>
      <c r="M48" s="50"/>
      <c r="N48" s="21">
        <v>0</v>
      </c>
      <c r="O48" s="50"/>
      <c r="P48" s="47">
        <v>0</v>
      </c>
      <c r="Q48" s="50"/>
      <c r="R48" s="21">
        <f>SUM(F48:P48)</f>
        <v>0</v>
      </c>
    </row>
    <row r="49" spans="6:18" s="35" customFormat="1" ht="12" hidden="1">
      <c r="F49" s="21"/>
      <c r="G49" s="50"/>
      <c r="H49" s="21"/>
      <c r="I49" s="50"/>
      <c r="J49" s="50"/>
      <c r="K49" s="50"/>
      <c r="L49" s="21"/>
      <c r="M49" s="50"/>
      <c r="N49" s="21"/>
      <c r="O49" s="50"/>
      <c r="P49" s="50"/>
      <c r="Q49" s="50"/>
      <c r="R49" s="21"/>
    </row>
    <row r="50" spans="1:18" s="35" customFormat="1" ht="12.75" hidden="1" thickBot="1">
      <c r="A50" s="35" t="s">
        <v>381</v>
      </c>
      <c r="F50" s="58">
        <f>F46+F48</f>
        <v>20753</v>
      </c>
      <c r="G50" s="50"/>
      <c r="H50" s="58">
        <f>H46+H48</f>
        <v>1222</v>
      </c>
      <c r="I50" s="50"/>
      <c r="J50" s="58">
        <f>J46+J48</f>
        <v>0</v>
      </c>
      <c r="K50" s="50"/>
      <c r="L50" s="58">
        <f>L46+L48</f>
        <v>-54</v>
      </c>
      <c r="M50" s="50"/>
      <c r="N50" s="58">
        <f>N46+N48</f>
        <v>-236</v>
      </c>
      <c r="O50" s="50"/>
      <c r="P50" s="58">
        <f>P46+P48</f>
        <v>1031</v>
      </c>
      <c r="Q50" s="50"/>
      <c r="R50" s="58">
        <f>R46+R48</f>
        <v>22716</v>
      </c>
    </row>
    <row r="51" spans="6:18" s="35" customFormat="1" ht="12.75" hidden="1" thickTop="1">
      <c r="F51" s="47"/>
      <c r="G51" s="50"/>
      <c r="H51" s="47"/>
      <c r="I51" s="50"/>
      <c r="J51" s="50"/>
      <c r="K51" s="50"/>
      <c r="L51" s="47"/>
      <c r="M51" s="50"/>
      <c r="N51" s="47"/>
      <c r="O51" s="50"/>
      <c r="P51" s="50"/>
      <c r="Q51" s="50"/>
      <c r="R51" s="47"/>
    </row>
    <row r="57" spans="1:18" ht="12">
      <c r="A57" s="144" t="s">
        <v>83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62" spans="1:18" ht="12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</sheetData>
  <mergeCells count="3">
    <mergeCell ref="A62:R62"/>
    <mergeCell ref="A57:R57"/>
    <mergeCell ref="F8:N8"/>
  </mergeCells>
  <printOptions horizontalCentered="1"/>
  <pageMargins left="0.75" right="0.75" top="1" bottom="1" header="0.5" footer="0.5"/>
  <pageSetup fitToHeight="1" fitToWidth="1" horizontalDpi="360" verticalDpi="36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90" zoomScaleNormal="90" workbookViewId="0" topLeftCell="A38">
      <selection activeCell="A69" sqref="A69"/>
    </sheetView>
  </sheetViews>
  <sheetFormatPr defaultColWidth="9.140625" defaultRowHeight="12.75"/>
  <cols>
    <col min="1" max="1" width="3.00390625" style="26" customWidth="1"/>
    <col min="2" max="5" width="9.140625" style="26" customWidth="1"/>
    <col min="6" max="6" width="2.57421875" style="26" customWidth="1"/>
    <col min="7" max="7" width="10.7109375" style="26" customWidth="1"/>
    <col min="8" max="8" width="3.00390625" style="26" customWidth="1"/>
    <col min="9" max="9" width="10.421875" style="47" customWidth="1"/>
    <col min="10" max="10" width="3.57421875" style="26" customWidth="1"/>
    <col min="11" max="11" width="11.140625" style="40" customWidth="1"/>
    <col min="12" max="12" width="3.00390625" style="26" customWidth="1"/>
    <col min="13" max="13" width="9.140625" style="26" customWidth="1"/>
    <col min="14" max="14" width="13.00390625" style="26" customWidth="1"/>
    <col min="15" max="15" width="4.7109375" style="26" customWidth="1"/>
    <col min="16" max="16384" width="9.140625" style="26" customWidth="1"/>
  </cols>
  <sheetData>
    <row r="1" ht="12">
      <c r="A1" s="50" t="s">
        <v>25</v>
      </c>
    </row>
    <row r="3" ht="12">
      <c r="A3" s="50" t="s">
        <v>105</v>
      </c>
    </row>
    <row r="4" ht="12">
      <c r="A4" s="50" t="str">
        <f>'Income Statement'!A5</f>
        <v>FOR THE QUARTER ENDED  30 SEPTEMBER 2006</v>
      </c>
    </row>
    <row r="6" spans="7:11" ht="12">
      <c r="G6" s="50"/>
      <c r="H6" s="50"/>
      <c r="I6" s="51"/>
      <c r="J6" s="50"/>
      <c r="K6" s="51"/>
    </row>
    <row r="7" spans="7:11" ht="12">
      <c r="G7" s="50"/>
      <c r="H7" s="50"/>
      <c r="I7" s="47" t="s">
        <v>472</v>
      </c>
      <c r="J7" s="50"/>
      <c r="K7" s="40" t="str">
        <f>I7</f>
        <v>3 MONTHS</v>
      </c>
    </row>
    <row r="8" spans="7:11" ht="12">
      <c r="G8" s="50"/>
      <c r="H8" s="50"/>
      <c r="I8" s="47" t="s">
        <v>110</v>
      </c>
      <c r="J8" s="50"/>
      <c r="K8" s="40" t="s">
        <v>110</v>
      </c>
    </row>
    <row r="9" spans="7:11" ht="12">
      <c r="G9" s="50" t="s">
        <v>86</v>
      </c>
      <c r="H9" s="50"/>
      <c r="I9" s="47" t="str">
        <f>'Income Statement'!C14</f>
        <v>30/09/2006</v>
      </c>
      <c r="J9" s="50"/>
      <c r="K9" s="40" t="str">
        <f>'Income Statement'!E14</f>
        <v>30/09/2005</v>
      </c>
    </row>
    <row r="10" spans="7:11" ht="12">
      <c r="G10" s="50"/>
      <c r="H10" s="50"/>
      <c r="I10" s="47" t="s">
        <v>100</v>
      </c>
      <c r="J10" s="50"/>
      <c r="K10" s="40" t="s">
        <v>100</v>
      </c>
    </row>
    <row r="11" spans="7:11" ht="12">
      <c r="G11" s="50"/>
      <c r="H11" s="50"/>
      <c r="I11" s="47" t="s">
        <v>235</v>
      </c>
      <c r="J11" s="50"/>
      <c r="K11" s="40" t="s">
        <v>235</v>
      </c>
    </row>
    <row r="12" spans="7:11" ht="12">
      <c r="G12" s="50"/>
      <c r="H12" s="50"/>
      <c r="I12" s="47" t="s">
        <v>23</v>
      </c>
      <c r="J12" s="50"/>
      <c r="K12" s="40" t="s">
        <v>23</v>
      </c>
    </row>
    <row r="13" ht="12">
      <c r="A13" s="26" t="s">
        <v>106</v>
      </c>
    </row>
    <row r="14" spans="1:12" ht="12">
      <c r="A14" s="26" t="s">
        <v>156</v>
      </c>
      <c r="H14" s="70"/>
      <c r="I14" s="47">
        <f>'Income Statement'!G31</f>
        <v>4009</v>
      </c>
      <c r="K14" s="40">
        <v>1855</v>
      </c>
      <c r="L14" s="70"/>
    </row>
    <row r="15" spans="1:12" ht="12">
      <c r="A15" s="26" t="s">
        <v>107</v>
      </c>
      <c r="H15" s="70"/>
      <c r="L15" s="70"/>
    </row>
    <row r="16" spans="1:12" ht="12">
      <c r="A16" s="26" t="s">
        <v>115</v>
      </c>
      <c r="H16" s="70"/>
      <c r="L16" s="70"/>
    </row>
    <row r="17" spans="2:12" ht="12">
      <c r="B17" s="26" t="s">
        <v>160</v>
      </c>
      <c r="H17" s="70"/>
      <c r="I17" s="47">
        <v>0</v>
      </c>
      <c r="K17" s="40">
        <v>42</v>
      </c>
      <c r="L17" s="70"/>
    </row>
    <row r="18" spans="2:12" ht="12">
      <c r="B18" s="26" t="s">
        <v>233</v>
      </c>
      <c r="H18" s="70"/>
      <c r="I18" s="47">
        <v>84</v>
      </c>
      <c r="K18" s="40">
        <v>0</v>
      </c>
      <c r="L18" s="70"/>
    </row>
    <row r="19" spans="2:12" ht="12">
      <c r="B19" s="26" t="s">
        <v>286</v>
      </c>
      <c r="H19" s="70"/>
      <c r="L19" s="70"/>
    </row>
    <row r="20" spans="2:12" ht="12">
      <c r="B20" s="26" t="s">
        <v>16</v>
      </c>
      <c r="H20" s="70"/>
      <c r="I20" s="47">
        <v>249</v>
      </c>
      <c r="K20" s="40">
        <v>253</v>
      </c>
      <c r="L20" s="70"/>
    </row>
    <row r="21" spans="2:12" ht="12" hidden="1">
      <c r="B21" s="26" t="s">
        <v>248</v>
      </c>
      <c r="H21" s="70"/>
      <c r="L21" s="70"/>
    </row>
    <row r="22" spans="2:12" ht="12">
      <c r="B22" s="26" t="s">
        <v>247</v>
      </c>
      <c r="H22" s="70"/>
      <c r="L22" s="70"/>
    </row>
    <row r="23" spans="2:12" ht="12" hidden="1">
      <c r="B23" s="26" t="s">
        <v>251</v>
      </c>
      <c r="H23" s="70"/>
      <c r="L23" s="70"/>
    </row>
    <row r="24" spans="2:12" ht="12" hidden="1">
      <c r="B24" s="26" t="s">
        <v>229</v>
      </c>
      <c r="H24" s="70"/>
      <c r="L24" s="70"/>
    </row>
    <row r="25" spans="2:12" ht="12" hidden="1">
      <c r="B25" s="26" t="s">
        <v>230</v>
      </c>
      <c r="H25" s="70"/>
      <c r="L25" s="70"/>
    </row>
    <row r="26" spans="2:12" ht="12" hidden="1">
      <c r="B26" s="26" t="s">
        <v>346</v>
      </c>
      <c r="H26" s="70"/>
      <c r="L26" s="70"/>
    </row>
    <row r="27" spans="2:12" ht="12" hidden="1">
      <c r="B27" s="26" t="s">
        <v>245</v>
      </c>
      <c r="H27" s="70"/>
      <c r="L27" s="70"/>
    </row>
    <row r="28" spans="2:12" ht="12" hidden="1">
      <c r="B28" s="26" t="s">
        <v>347</v>
      </c>
      <c r="H28" s="70"/>
      <c r="L28" s="70"/>
    </row>
    <row r="29" spans="2:12" ht="12">
      <c r="B29" s="26" t="s">
        <v>161</v>
      </c>
      <c r="H29" s="70"/>
      <c r="L29" s="70"/>
    </row>
    <row r="30" spans="2:12" ht="12" hidden="1">
      <c r="B30" s="26" t="s">
        <v>109</v>
      </c>
      <c r="H30" s="70"/>
      <c r="L30" s="70"/>
    </row>
    <row r="31" spans="1:12" ht="12">
      <c r="A31" s="26" t="s">
        <v>116</v>
      </c>
      <c r="H31" s="70"/>
      <c r="L31" s="70"/>
    </row>
    <row r="32" spans="2:12" ht="12">
      <c r="B32" s="26" t="s">
        <v>108</v>
      </c>
      <c r="H32" s="70"/>
      <c r="I32" s="47">
        <v>609</v>
      </c>
      <c r="K32" s="40">
        <v>663</v>
      </c>
      <c r="L32" s="70"/>
    </row>
    <row r="33" spans="2:12" ht="12" hidden="1">
      <c r="B33" s="26" t="s">
        <v>250</v>
      </c>
      <c r="H33" s="70"/>
      <c r="K33" s="20"/>
      <c r="L33" s="70"/>
    </row>
    <row r="34" spans="2:12" ht="12">
      <c r="B34" s="26" t="s">
        <v>249</v>
      </c>
      <c r="H34" s="70"/>
      <c r="I34" s="49"/>
      <c r="K34" s="24"/>
      <c r="L34" s="70"/>
    </row>
    <row r="35" spans="1:12" ht="12">
      <c r="A35" s="26" t="s">
        <v>162</v>
      </c>
      <c r="H35" s="70"/>
      <c r="I35" s="47">
        <f>SUM(I14:I34)</f>
        <v>4951</v>
      </c>
      <c r="K35" s="40">
        <f>SUM(K14:K34)</f>
        <v>2813</v>
      </c>
      <c r="L35" s="70"/>
    </row>
    <row r="36" spans="2:12" ht="12">
      <c r="B36" s="26" t="s">
        <v>132</v>
      </c>
      <c r="H36" s="70"/>
      <c r="I36" s="47">
        <f>-12594+1016+400</f>
        <v>-11178</v>
      </c>
      <c r="K36" s="40">
        <v>-12584</v>
      </c>
      <c r="L36" s="70"/>
    </row>
    <row r="37" spans="2:12" ht="12">
      <c r="B37" s="26" t="s">
        <v>133</v>
      </c>
      <c r="H37" s="70"/>
      <c r="I37" s="47">
        <f>-10772-84</f>
        <v>-10856</v>
      </c>
      <c r="K37" s="40">
        <v>-7518</v>
      </c>
      <c r="L37" s="70"/>
    </row>
    <row r="38" spans="2:12" ht="12">
      <c r="B38" s="26" t="s">
        <v>134</v>
      </c>
      <c r="H38" s="70"/>
      <c r="I38" s="49">
        <v>13580</v>
      </c>
      <c r="K38" s="24">
        <v>16655</v>
      </c>
      <c r="L38" s="70"/>
    </row>
    <row r="39" spans="1:12" ht="12">
      <c r="A39" s="26" t="s">
        <v>111</v>
      </c>
      <c r="H39" s="70"/>
      <c r="I39" s="47">
        <f>SUM(I35:I38)</f>
        <v>-3503</v>
      </c>
      <c r="K39" s="40">
        <f>SUM(K35:K38)</f>
        <v>-634</v>
      </c>
      <c r="L39" s="70"/>
    </row>
    <row r="40" spans="2:12" ht="12">
      <c r="B40" s="26" t="s">
        <v>348</v>
      </c>
      <c r="H40" s="70"/>
      <c r="L40" s="70"/>
    </row>
    <row r="41" spans="2:12" ht="12">
      <c r="B41" s="26" t="s">
        <v>112</v>
      </c>
      <c r="H41" s="70"/>
      <c r="I41" s="47">
        <f>-I32</f>
        <v>-609</v>
      </c>
      <c r="K41" s="40">
        <v>-663</v>
      </c>
      <c r="L41" s="70"/>
    </row>
    <row r="42" spans="2:12" ht="12">
      <c r="B42" s="26" t="s">
        <v>349</v>
      </c>
      <c r="H42" s="70"/>
      <c r="I42" s="47">
        <v>0</v>
      </c>
      <c r="K42" s="40">
        <v>223</v>
      </c>
      <c r="L42" s="70"/>
    </row>
    <row r="43" spans="2:12" ht="12">
      <c r="B43" s="26" t="s">
        <v>350</v>
      </c>
      <c r="H43" s="70"/>
      <c r="I43" s="47">
        <v>-135</v>
      </c>
      <c r="K43" s="40">
        <v>0</v>
      </c>
      <c r="L43" s="70"/>
    </row>
    <row r="44" spans="1:12" ht="12">
      <c r="A44" s="26" t="s">
        <v>113</v>
      </c>
      <c r="H44" s="70"/>
      <c r="I44" s="112">
        <f>SUM(I39:I43)</f>
        <v>-4247</v>
      </c>
      <c r="K44" s="22">
        <f>SUM(K39:K43)</f>
        <v>-1074</v>
      </c>
      <c r="L44" s="70"/>
    </row>
    <row r="45" spans="1:12" ht="12">
      <c r="A45" s="26" t="s">
        <v>114</v>
      </c>
      <c r="H45" s="70"/>
      <c r="L45" s="70"/>
    </row>
    <row r="46" spans="1:12" ht="12" hidden="1">
      <c r="A46" s="26" t="s">
        <v>117</v>
      </c>
      <c r="H46" s="70"/>
      <c r="L46" s="70"/>
    </row>
    <row r="47" spans="2:12" ht="12" hidden="1">
      <c r="B47" s="26" t="s">
        <v>118</v>
      </c>
      <c r="H47" s="70"/>
      <c r="L47" s="70"/>
    </row>
    <row r="48" spans="1:12" ht="12">
      <c r="A48" s="26" t="s">
        <v>119</v>
      </c>
      <c r="H48" s="70"/>
      <c r="L48" s="70"/>
    </row>
    <row r="49" spans="2:12" ht="12">
      <c r="B49" s="26" t="s">
        <v>120</v>
      </c>
      <c r="H49" s="70"/>
      <c r="L49" s="70"/>
    </row>
    <row r="50" spans="2:12" ht="12" hidden="1">
      <c r="B50" s="26" t="s">
        <v>231</v>
      </c>
      <c r="H50" s="70"/>
      <c r="L50" s="70"/>
    </row>
    <row r="51" spans="2:12" ht="12">
      <c r="B51" s="26" t="s">
        <v>163</v>
      </c>
      <c r="H51" s="70"/>
      <c r="I51" s="47">
        <v>-637</v>
      </c>
      <c r="K51" s="40">
        <v>-661</v>
      </c>
      <c r="L51" s="70"/>
    </row>
    <row r="52" spans="1:12" ht="12">
      <c r="A52" s="26" t="s">
        <v>121</v>
      </c>
      <c r="H52" s="70"/>
      <c r="I52" s="112">
        <f>SUM(I46:I51)</f>
        <v>-637</v>
      </c>
      <c r="K52" s="22">
        <f>SUM(K46:K51)</f>
        <v>-661</v>
      </c>
      <c r="L52" s="70"/>
    </row>
    <row r="53" spans="1:12" ht="12">
      <c r="A53" s="26" t="s">
        <v>122</v>
      </c>
      <c r="H53" s="70"/>
      <c r="L53" s="70"/>
    </row>
    <row r="54" spans="2:12" ht="12">
      <c r="B54" s="26" t="s">
        <v>351</v>
      </c>
      <c r="H54" s="70"/>
      <c r="L54" s="70"/>
    </row>
    <row r="55" spans="2:12" ht="12">
      <c r="B55" s="26" t="s">
        <v>252</v>
      </c>
      <c r="H55" s="70"/>
      <c r="L55" s="70"/>
    </row>
    <row r="56" spans="2:14" ht="12">
      <c r="B56" s="26" t="s">
        <v>123</v>
      </c>
      <c r="H56" s="70"/>
      <c r="I56" s="47">
        <v>3160</v>
      </c>
      <c r="K56" s="40">
        <v>1099</v>
      </c>
      <c r="L56" s="70"/>
      <c r="N56" s="48"/>
    </row>
    <row r="57" spans="8:14" ht="12">
      <c r="H57" s="70"/>
      <c r="I57" s="112">
        <f>SUM(I54:I56)</f>
        <v>3160</v>
      </c>
      <c r="K57" s="22">
        <f>SUM(K54:K56)</f>
        <v>1099</v>
      </c>
      <c r="L57" s="70"/>
      <c r="N57" s="48"/>
    </row>
    <row r="58" spans="8:14" ht="12">
      <c r="H58" s="70"/>
      <c r="L58" s="70"/>
      <c r="N58" s="48"/>
    </row>
    <row r="59" spans="1:16" ht="12">
      <c r="A59" s="26" t="s">
        <v>131</v>
      </c>
      <c r="H59" s="70"/>
      <c r="I59" s="115">
        <f>I65-I62</f>
        <v>-1724</v>
      </c>
      <c r="J59" s="39"/>
      <c r="K59" s="98">
        <f>K44+K52+K57</f>
        <v>-636</v>
      </c>
      <c r="L59" s="70"/>
      <c r="N59" s="66">
        <f>I44+I52+I57-I59</f>
        <v>0</v>
      </c>
      <c r="P59" s="48">
        <f>K44+K52+K57-K59</f>
        <v>0</v>
      </c>
    </row>
    <row r="60" spans="1:12" ht="12">
      <c r="A60" s="26" t="s">
        <v>124</v>
      </c>
      <c r="H60" s="70"/>
      <c r="I60" s="116"/>
      <c r="J60" s="39"/>
      <c r="K60" s="97"/>
      <c r="L60" s="70"/>
    </row>
    <row r="61" spans="8:12" ht="12">
      <c r="H61" s="70"/>
      <c r="L61" s="70"/>
    </row>
    <row r="62" spans="1:12" ht="12">
      <c r="A62" s="26" t="s">
        <v>125</v>
      </c>
      <c r="H62" s="70"/>
      <c r="I62" s="115">
        <v>-815</v>
      </c>
      <c r="K62" s="98">
        <v>-69</v>
      </c>
      <c r="L62" s="70"/>
    </row>
    <row r="63" spans="1:12" ht="12">
      <c r="A63" s="26" t="s">
        <v>124</v>
      </c>
      <c r="H63" s="70"/>
      <c r="I63" s="116"/>
      <c r="K63" s="97"/>
      <c r="L63" s="70"/>
    </row>
    <row r="64" spans="8:12" ht="12">
      <c r="H64" s="70"/>
      <c r="L64" s="70"/>
    </row>
    <row r="65" spans="1:12" ht="12.75" thickBot="1">
      <c r="A65" s="26" t="s">
        <v>126</v>
      </c>
      <c r="H65" s="70"/>
      <c r="I65" s="113">
        <f>I70</f>
        <v>-2539</v>
      </c>
      <c r="K65" s="23">
        <f>K59+K60+K62+K63</f>
        <v>-705</v>
      </c>
      <c r="L65" s="70"/>
    </row>
    <row r="66" spans="8:12" ht="12">
      <c r="H66" s="70"/>
      <c r="L66" s="70"/>
    </row>
    <row r="67" spans="1:12" ht="12">
      <c r="A67" s="26" t="s">
        <v>239</v>
      </c>
      <c r="H67" s="70"/>
      <c r="I67" s="50"/>
      <c r="L67" s="70"/>
    </row>
    <row r="68" spans="1:12" ht="12">
      <c r="A68" s="26" t="s">
        <v>240</v>
      </c>
      <c r="H68" s="70"/>
      <c r="I68" s="47">
        <v>1338</v>
      </c>
      <c r="K68" s="40">
        <v>1372</v>
      </c>
      <c r="L68" s="70"/>
    </row>
    <row r="69" spans="1:12" ht="12">
      <c r="A69" s="26" t="s">
        <v>241</v>
      </c>
      <c r="H69" s="70"/>
      <c r="I69" s="47">
        <v>-3877</v>
      </c>
      <c r="K69" s="40">
        <v>-2077</v>
      </c>
      <c r="L69" s="70"/>
    </row>
    <row r="70" spans="1:12" ht="12.75" thickBot="1">
      <c r="A70" s="26" t="s">
        <v>126</v>
      </c>
      <c r="H70" s="70"/>
      <c r="I70" s="58">
        <f>SUM(I68:I69)</f>
        <v>-2539</v>
      </c>
      <c r="K70" s="55">
        <f>SUM(K68:K69)</f>
        <v>-705</v>
      </c>
      <c r="L70" s="70"/>
    </row>
    <row r="71" spans="8:12" ht="12.75" thickTop="1">
      <c r="H71" s="70"/>
      <c r="I71" s="21"/>
      <c r="K71" s="20"/>
      <c r="L71" s="70"/>
    </row>
    <row r="72" spans="8:12" ht="12">
      <c r="H72" s="70"/>
      <c r="I72" s="21"/>
      <c r="K72" s="20"/>
      <c r="L72" s="70"/>
    </row>
    <row r="73" spans="8:12" ht="12">
      <c r="H73" s="70"/>
      <c r="I73" s="21"/>
      <c r="K73" s="20"/>
      <c r="L73" s="70"/>
    </row>
    <row r="74" spans="8:12" ht="12">
      <c r="H74" s="70"/>
      <c r="I74" s="21"/>
      <c r="K74" s="20"/>
      <c r="L74" s="70"/>
    </row>
    <row r="76" spans="1:12" ht="12">
      <c r="A76" s="149" t="s">
        <v>83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</row>
  </sheetData>
  <mergeCells count="1">
    <mergeCell ref="A76:L76"/>
  </mergeCells>
  <printOptions horizontalCentered="1"/>
  <pageMargins left="0.75" right="0.75" top="1" bottom="1" header="0.5" footer="0.5"/>
  <pageSetup fitToHeight="1" fitToWidth="1" horizontalDpi="360" verticalDpi="36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0"/>
  <sheetViews>
    <sheetView zoomScale="90" zoomScaleNormal="90" workbookViewId="0" topLeftCell="A283">
      <selection activeCell="B137" sqref="B137"/>
    </sheetView>
  </sheetViews>
  <sheetFormatPr defaultColWidth="9.140625" defaultRowHeight="12.75"/>
  <cols>
    <col min="1" max="1" width="3.421875" style="32" customWidth="1"/>
    <col min="2" max="4" width="9.140625" style="28" customWidth="1"/>
    <col min="5" max="5" width="1.421875" style="28" customWidth="1"/>
    <col min="6" max="6" width="9.140625" style="28" customWidth="1"/>
    <col min="7" max="7" width="1.421875" style="28" customWidth="1"/>
    <col min="8" max="8" width="9.421875" style="28" customWidth="1"/>
    <col min="9" max="9" width="1.57421875" style="28" customWidth="1"/>
    <col min="10" max="10" width="11.00390625" style="28" customWidth="1"/>
    <col min="11" max="11" width="1.8515625" style="28" customWidth="1"/>
    <col min="12" max="12" width="10.00390625" style="28" customWidth="1"/>
    <col min="13" max="14" width="7.28125" style="28" customWidth="1"/>
    <col min="15" max="15" width="9.140625" style="28" customWidth="1"/>
    <col min="16" max="16" width="12.57421875" style="28" customWidth="1"/>
    <col min="17" max="16384" width="9.140625" style="28" customWidth="1"/>
  </cols>
  <sheetData>
    <row r="1" spans="1:8" ht="12">
      <c r="A1" s="27" t="s">
        <v>37</v>
      </c>
      <c r="C1" s="6"/>
      <c r="D1" s="10"/>
      <c r="E1" s="10"/>
      <c r="F1" s="29"/>
      <c r="G1" s="10"/>
      <c r="H1" s="10"/>
    </row>
    <row r="2" spans="1:8" ht="12">
      <c r="A2" s="30"/>
      <c r="C2" s="10"/>
      <c r="D2" s="10"/>
      <c r="E2" s="10"/>
      <c r="F2" s="10"/>
      <c r="G2" s="10"/>
      <c r="H2" s="10"/>
    </row>
    <row r="3" spans="1:8" ht="12">
      <c r="A3" s="31" t="s">
        <v>209</v>
      </c>
      <c r="C3" s="6"/>
      <c r="D3" s="10"/>
      <c r="E3" s="10"/>
      <c r="F3" s="10"/>
      <c r="G3" s="10"/>
      <c r="H3" s="10"/>
    </row>
    <row r="4" spans="2:8" ht="12">
      <c r="B4" s="31" t="str">
        <f>'Income Statement'!A5</f>
        <v>FOR THE QUARTER ENDED  30 SEPTEMBER 2006</v>
      </c>
      <c r="C4" s="6"/>
      <c r="D4" s="10"/>
      <c r="E4" s="10"/>
      <c r="F4" s="10"/>
      <c r="G4" s="10"/>
      <c r="H4" s="10"/>
    </row>
    <row r="5" spans="1:8" ht="12">
      <c r="A5" s="31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35" customFormat="1" ht="12">
      <c r="A7" s="33">
        <v>1</v>
      </c>
      <c r="B7" s="34" t="s">
        <v>135</v>
      </c>
      <c r="C7" s="34"/>
      <c r="D7" s="34"/>
      <c r="E7" s="34"/>
      <c r="F7" s="34"/>
      <c r="G7" s="34"/>
      <c r="H7" s="34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476</v>
      </c>
      <c r="C9" s="10"/>
      <c r="D9" s="10"/>
      <c r="E9" s="10"/>
      <c r="F9" s="10"/>
      <c r="G9" s="10"/>
      <c r="H9" s="10"/>
    </row>
    <row r="10" spans="2:8" ht="12">
      <c r="B10" s="10" t="s">
        <v>486</v>
      </c>
      <c r="C10" s="10"/>
      <c r="D10" s="10"/>
      <c r="E10" s="10"/>
      <c r="F10" s="10"/>
      <c r="G10" s="10"/>
      <c r="H10" s="10"/>
    </row>
    <row r="11" spans="2:8" ht="12">
      <c r="B11" s="10" t="s">
        <v>485</v>
      </c>
      <c r="C11" s="10"/>
      <c r="D11" s="10"/>
      <c r="E11" s="10"/>
      <c r="F11" s="10"/>
      <c r="G11" s="10"/>
      <c r="H11" s="10"/>
    </row>
    <row r="12" spans="2:8" ht="12">
      <c r="B12" s="10"/>
      <c r="C12" s="10"/>
      <c r="D12" s="10"/>
      <c r="E12" s="10"/>
      <c r="F12" s="10"/>
      <c r="G12" s="10"/>
      <c r="H12" s="10"/>
    </row>
    <row r="13" spans="2:8" ht="12">
      <c r="B13" s="10" t="s">
        <v>477</v>
      </c>
      <c r="C13" s="10"/>
      <c r="D13" s="10"/>
      <c r="E13" s="10"/>
      <c r="F13" s="10"/>
      <c r="G13" s="10"/>
      <c r="H13" s="10"/>
    </row>
    <row r="14" spans="2:8" ht="12">
      <c r="B14" s="10" t="s">
        <v>478</v>
      </c>
      <c r="C14" s="10"/>
      <c r="D14" s="10"/>
      <c r="E14" s="10"/>
      <c r="F14" s="10"/>
      <c r="G14" s="10"/>
      <c r="H14" s="10"/>
    </row>
    <row r="15" spans="2:8" ht="12">
      <c r="B15" s="10" t="s">
        <v>479</v>
      </c>
      <c r="C15" s="10"/>
      <c r="D15" s="10"/>
      <c r="E15" s="10"/>
      <c r="F15" s="10"/>
      <c r="G15" s="10"/>
      <c r="H15" s="10"/>
    </row>
    <row r="16" spans="2:8" ht="12">
      <c r="B16" s="10" t="s">
        <v>480</v>
      </c>
      <c r="C16" s="10"/>
      <c r="D16" s="10"/>
      <c r="E16" s="10"/>
      <c r="F16" s="10"/>
      <c r="G16" s="10"/>
      <c r="H16" s="10"/>
    </row>
    <row r="17" spans="2:8" ht="12">
      <c r="B17" s="10" t="s">
        <v>481</v>
      </c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2:8" ht="12">
      <c r="B19" s="10" t="s">
        <v>388</v>
      </c>
      <c r="C19" s="10"/>
      <c r="D19" s="10"/>
      <c r="E19" s="10"/>
      <c r="F19" s="10"/>
      <c r="G19" s="10"/>
      <c r="H19" s="10"/>
    </row>
    <row r="20" spans="2:8" ht="12">
      <c r="B20" s="10" t="s">
        <v>389</v>
      </c>
      <c r="C20" s="10"/>
      <c r="D20" s="10"/>
      <c r="E20" s="10"/>
      <c r="F20" s="10"/>
      <c r="G20" s="10"/>
      <c r="H20" s="10"/>
    </row>
    <row r="21" spans="2:8" ht="12">
      <c r="B21" s="10"/>
      <c r="C21" s="10"/>
      <c r="D21" s="10"/>
      <c r="E21" s="10"/>
      <c r="F21" s="10"/>
      <c r="G21" s="10"/>
      <c r="H21" s="10"/>
    </row>
    <row r="22" spans="2:8" ht="12">
      <c r="B22" s="10"/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1:8" ht="12">
      <c r="A24" s="33">
        <f>A7+1</f>
        <v>2</v>
      </c>
      <c r="B24" s="34" t="s">
        <v>482</v>
      </c>
      <c r="C24" s="10"/>
      <c r="D24" s="10"/>
      <c r="E24" s="10"/>
      <c r="F24" s="10"/>
      <c r="G24" s="10"/>
      <c r="H24" s="10"/>
    </row>
    <row r="25" spans="2:8" ht="12">
      <c r="B25" s="10"/>
      <c r="C25" s="10"/>
      <c r="D25" s="10"/>
      <c r="E25" s="10"/>
      <c r="F25" s="10"/>
      <c r="G25" s="10"/>
      <c r="H25" s="10"/>
    </row>
    <row r="26" spans="2:8" ht="12">
      <c r="B26" s="10" t="s">
        <v>483</v>
      </c>
      <c r="C26" s="10"/>
      <c r="D26" s="10"/>
      <c r="E26" s="10"/>
      <c r="F26" s="10"/>
      <c r="G26" s="10"/>
      <c r="H26" s="10"/>
    </row>
    <row r="27" spans="2:8" ht="12">
      <c r="B27" s="10" t="s">
        <v>484</v>
      </c>
      <c r="C27" s="10"/>
      <c r="D27" s="10"/>
      <c r="E27" s="10"/>
      <c r="F27" s="10"/>
      <c r="G27" s="10"/>
      <c r="H27" s="10"/>
    </row>
    <row r="28" spans="2:8" ht="12">
      <c r="B28" s="10" t="s">
        <v>487</v>
      </c>
      <c r="C28" s="10"/>
      <c r="D28" s="10"/>
      <c r="E28" s="10"/>
      <c r="F28" s="10"/>
      <c r="G28" s="10"/>
      <c r="H28" s="10"/>
    </row>
    <row r="29" spans="2:8" ht="12">
      <c r="B29" s="10" t="s">
        <v>488</v>
      </c>
      <c r="C29" s="10"/>
      <c r="D29" s="10"/>
      <c r="E29" s="10"/>
      <c r="F29" s="10"/>
      <c r="G29" s="10"/>
      <c r="H29" s="10"/>
    </row>
    <row r="30" spans="2:8" ht="12">
      <c r="B30" s="10"/>
      <c r="C30" s="10"/>
      <c r="D30" s="10"/>
      <c r="E30" s="10"/>
      <c r="F30" s="10"/>
      <c r="G30" s="10"/>
      <c r="H30" s="10"/>
    </row>
    <row r="31" spans="2:8" ht="12">
      <c r="B31" s="10" t="s">
        <v>489</v>
      </c>
      <c r="C31" s="10" t="s">
        <v>506</v>
      </c>
      <c r="D31" s="10"/>
      <c r="E31" s="10"/>
      <c r="F31" s="10"/>
      <c r="G31" s="10"/>
      <c r="H31" s="10"/>
    </row>
    <row r="32" spans="2:8" ht="12">
      <c r="B32" s="10" t="s">
        <v>490</v>
      </c>
      <c r="C32" s="10" t="s">
        <v>507</v>
      </c>
      <c r="D32" s="10"/>
      <c r="E32" s="10"/>
      <c r="F32" s="10"/>
      <c r="G32" s="10"/>
      <c r="H32" s="10"/>
    </row>
    <row r="33" spans="2:8" ht="12">
      <c r="B33" s="10" t="s">
        <v>491</v>
      </c>
      <c r="C33" s="10" t="s">
        <v>508</v>
      </c>
      <c r="D33" s="10"/>
      <c r="E33" s="10"/>
      <c r="F33" s="10"/>
      <c r="G33" s="10"/>
      <c r="H33" s="10"/>
    </row>
    <row r="34" spans="2:8" ht="12">
      <c r="B34" s="10" t="s">
        <v>492</v>
      </c>
      <c r="C34" s="10" t="s">
        <v>509</v>
      </c>
      <c r="D34" s="10"/>
      <c r="E34" s="10"/>
      <c r="F34" s="10"/>
      <c r="G34" s="10"/>
      <c r="H34" s="10"/>
    </row>
    <row r="35" spans="2:8" ht="12">
      <c r="B35" s="10" t="s">
        <v>493</v>
      </c>
      <c r="C35" s="10" t="s">
        <v>468</v>
      </c>
      <c r="D35" s="10"/>
      <c r="E35" s="10"/>
      <c r="F35" s="10"/>
      <c r="G35" s="10"/>
      <c r="H35" s="10"/>
    </row>
    <row r="36" spans="2:8" ht="12">
      <c r="B36" s="10" t="s">
        <v>494</v>
      </c>
      <c r="C36" s="10" t="s">
        <v>510</v>
      </c>
      <c r="D36" s="10"/>
      <c r="E36" s="10"/>
      <c r="F36" s="10"/>
      <c r="G36" s="10"/>
      <c r="H36" s="10"/>
    </row>
    <row r="37" spans="2:8" ht="12">
      <c r="B37" s="10" t="s">
        <v>495</v>
      </c>
      <c r="C37" s="10" t="s">
        <v>511</v>
      </c>
      <c r="D37" s="10"/>
      <c r="E37" s="10"/>
      <c r="F37" s="10"/>
      <c r="G37" s="10"/>
      <c r="H37" s="10"/>
    </row>
    <row r="38" spans="2:8" ht="12">
      <c r="B38" s="10" t="s">
        <v>496</v>
      </c>
      <c r="C38" s="10" t="s">
        <v>512</v>
      </c>
      <c r="D38" s="10"/>
      <c r="E38" s="10"/>
      <c r="F38" s="10"/>
      <c r="G38" s="10"/>
      <c r="H38" s="10"/>
    </row>
    <row r="39" spans="2:8" ht="12">
      <c r="B39" s="10" t="s">
        <v>497</v>
      </c>
      <c r="C39" s="10" t="s">
        <v>513</v>
      </c>
      <c r="D39" s="10"/>
      <c r="E39" s="10"/>
      <c r="F39" s="10"/>
      <c r="G39" s="10"/>
      <c r="H39" s="10"/>
    </row>
    <row r="40" spans="2:8" ht="12">
      <c r="B40" s="10" t="s">
        <v>498</v>
      </c>
      <c r="C40" s="10" t="s">
        <v>10</v>
      </c>
      <c r="D40" s="10"/>
      <c r="E40" s="10"/>
      <c r="F40" s="10"/>
      <c r="G40" s="10"/>
      <c r="H40" s="10"/>
    </row>
    <row r="41" spans="2:8" ht="12">
      <c r="B41" s="10" t="s">
        <v>499</v>
      </c>
      <c r="C41" s="10" t="s">
        <v>514</v>
      </c>
      <c r="D41" s="10"/>
      <c r="E41" s="10"/>
      <c r="F41" s="10"/>
      <c r="G41" s="10"/>
      <c r="H41" s="10"/>
    </row>
    <row r="42" spans="2:8" ht="12">
      <c r="B42" s="10" t="s">
        <v>500</v>
      </c>
      <c r="C42" s="10" t="s">
        <v>515</v>
      </c>
      <c r="D42" s="10"/>
      <c r="E42" s="10"/>
      <c r="F42" s="10"/>
      <c r="G42" s="10"/>
      <c r="H42" s="10"/>
    </row>
    <row r="43" spans="2:8" ht="12">
      <c r="B43" s="10" t="s">
        <v>501</v>
      </c>
      <c r="C43" s="10" t="s">
        <v>516</v>
      </c>
      <c r="D43" s="10"/>
      <c r="E43" s="10"/>
      <c r="F43" s="10"/>
      <c r="G43" s="10"/>
      <c r="H43" s="10"/>
    </row>
    <row r="44" spans="2:8" ht="12">
      <c r="B44" s="10" t="s">
        <v>502</v>
      </c>
      <c r="C44" s="10" t="s">
        <v>558</v>
      </c>
      <c r="D44" s="10"/>
      <c r="E44" s="10"/>
      <c r="F44" s="10"/>
      <c r="G44" s="10"/>
      <c r="H44" s="10"/>
    </row>
    <row r="45" spans="2:8" ht="12">
      <c r="B45" s="10" t="s">
        <v>503</v>
      </c>
      <c r="C45" s="10" t="s">
        <v>517</v>
      </c>
      <c r="D45" s="10"/>
      <c r="E45" s="10"/>
      <c r="F45" s="10"/>
      <c r="G45" s="10"/>
      <c r="H45" s="10"/>
    </row>
    <row r="46" spans="2:8" ht="12">
      <c r="B46" s="10" t="s">
        <v>504</v>
      </c>
      <c r="C46" s="10" t="s">
        <v>518</v>
      </c>
      <c r="D46" s="10"/>
      <c r="E46" s="10"/>
      <c r="F46" s="10"/>
      <c r="G46" s="10"/>
      <c r="H46" s="10"/>
    </row>
    <row r="47" spans="2:8" ht="12">
      <c r="B47" s="10" t="s">
        <v>505</v>
      </c>
      <c r="C47" s="10" t="s">
        <v>519</v>
      </c>
      <c r="D47" s="10"/>
      <c r="E47" s="10"/>
      <c r="F47" s="10"/>
      <c r="G47" s="10"/>
      <c r="H47" s="10"/>
    </row>
    <row r="48" spans="2:8" ht="12">
      <c r="B48" s="10"/>
      <c r="C48" s="10"/>
      <c r="D48" s="10"/>
      <c r="E48" s="10"/>
      <c r="F48" s="10"/>
      <c r="G48" s="10"/>
      <c r="H48" s="10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 t="s">
        <v>520</v>
      </c>
      <c r="C50" s="10"/>
      <c r="D50" s="10"/>
      <c r="E50" s="10"/>
      <c r="F50" s="10"/>
      <c r="G50" s="10"/>
      <c r="H50" s="10"/>
    </row>
    <row r="51" spans="2:8" ht="12">
      <c r="B51" s="10" t="s">
        <v>521</v>
      </c>
      <c r="C51" s="10"/>
      <c r="D51" s="10"/>
      <c r="E51" s="10"/>
      <c r="F51" s="10"/>
      <c r="G51" s="10"/>
      <c r="H51" s="10"/>
    </row>
    <row r="52" spans="2:8" ht="12">
      <c r="B52" s="10"/>
      <c r="C52" s="10"/>
      <c r="D52" s="10"/>
      <c r="E52" s="10"/>
      <c r="F52" s="10"/>
      <c r="G52" s="10"/>
      <c r="H52" s="10"/>
    </row>
    <row r="53" spans="2:8" ht="12">
      <c r="B53" s="10" t="s">
        <v>522</v>
      </c>
      <c r="C53" s="10"/>
      <c r="D53" s="10"/>
      <c r="E53" s="10"/>
      <c r="F53" s="10"/>
      <c r="G53" s="10"/>
      <c r="H53" s="10"/>
    </row>
    <row r="54" spans="2:8" ht="12">
      <c r="B54" s="10" t="s">
        <v>523</v>
      </c>
      <c r="C54" s="10"/>
      <c r="D54" s="10"/>
      <c r="E54" s="10"/>
      <c r="F54" s="10"/>
      <c r="G54" s="10"/>
      <c r="H54" s="10"/>
    </row>
    <row r="55" spans="2:8" ht="12">
      <c r="B55" s="10"/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2:8" ht="12">
      <c r="B60" s="10" t="s">
        <v>535</v>
      </c>
      <c r="C60" s="10"/>
      <c r="D60" s="10"/>
      <c r="E60" s="10"/>
      <c r="F60" s="10"/>
      <c r="G60" s="10"/>
      <c r="H60" s="10"/>
    </row>
    <row r="61" spans="2:8" ht="12">
      <c r="B61" s="10"/>
      <c r="C61" s="10"/>
      <c r="D61" s="10"/>
      <c r="E61" s="10"/>
      <c r="F61" s="10"/>
      <c r="G61" s="10"/>
      <c r="H61" s="10"/>
    </row>
    <row r="62" spans="2:8" ht="12">
      <c r="B62" s="10" t="s">
        <v>11</v>
      </c>
      <c r="C62" s="10"/>
      <c r="D62" s="10"/>
      <c r="E62" s="10"/>
      <c r="F62" s="10"/>
      <c r="G62" s="10"/>
      <c r="H62" s="10"/>
    </row>
    <row r="63" spans="2:8" ht="12">
      <c r="B63" s="10" t="s">
        <v>12</v>
      </c>
      <c r="C63" s="10"/>
      <c r="D63" s="10"/>
      <c r="E63" s="10"/>
      <c r="F63" s="10"/>
      <c r="G63" s="10"/>
      <c r="H63" s="10"/>
    </row>
    <row r="64" spans="2:8" ht="12">
      <c r="B64" s="10" t="s">
        <v>536</v>
      </c>
      <c r="C64" s="10"/>
      <c r="D64" s="10"/>
      <c r="E64" s="10"/>
      <c r="F64" s="10"/>
      <c r="G64" s="10"/>
      <c r="H64" s="10"/>
    </row>
    <row r="65" spans="2:8" ht="12">
      <c r="B65" s="10" t="s">
        <v>13</v>
      </c>
      <c r="C65" s="10"/>
      <c r="D65" s="10"/>
      <c r="E65" s="10"/>
      <c r="F65" s="10"/>
      <c r="G65" s="10"/>
      <c r="H65" s="10"/>
    </row>
    <row r="66" spans="2:8" ht="12">
      <c r="B66" s="10" t="s">
        <v>547</v>
      </c>
      <c r="C66" s="10"/>
      <c r="D66" s="10"/>
      <c r="E66" s="10"/>
      <c r="F66" s="10"/>
      <c r="G66" s="10"/>
      <c r="H66" s="10"/>
    </row>
    <row r="67" spans="2:8" ht="12">
      <c r="B67" s="10" t="s">
        <v>537</v>
      </c>
      <c r="C67" s="10"/>
      <c r="D67" s="10"/>
      <c r="E67" s="10"/>
      <c r="F67" s="10"/>
      <c r="G67" s="10"/>
      <c r="H67" s="10"/>
    </row>
    <row r="68" spans="2:8" ht="12">
      <c r="B68" s="10" t="s">
        <v>538</v>
      </c>
      <c r="C68" s="10"/>
      <c r="D68" s="10"/>
      <c r="E68" s="10"/>
      <c r="F68" s="10"/>
      <c r="G68" s="10"/>
      <c r="H68" s="10"/>
    </row>
    <row r="69" spans="2:8" ht="12">
      <c r="B69" s="10" t="s">
        <v>548</v>
      </c>
      <c r="C69" s="10"/>
      <c r="D69" s="10"/>
      <c r="E69" s="10"/>
      <c r="F69" s="10"/>
      <c r="G69" s="10"/>
      <c r="H69" s="10"/>
    </row>
    <row r="70" spans="2:8" ht="12">
      <c r="B70" s="10" t="s">
        <v>539</v>
      </c>
      <c r="C70" s="10"/>
      <c r="D70" s="10"/>
      <c r="E70" s="10"/>
      <c r="F70" s="10"/>
      <c r="G70" s="10"/>
      <c r="H70" s="10"/>
    </row>
    <row r="71" spans="2:8" ht="12">
      <c r="B71" s="10" t="s">
        <v>540</v>
      </c>
      <c r="C71" s="10"/>
      <c r="D71" s="10"/>
      <c r="E71" s="10"/>
      <c r="F71" s="10"/>
      <c r="G71" s="10"/>
      <c r="H71" s="10"/>
    </row>
    <row r="72" spans="2:8" ht="12">
      <c r="B72" s="10" t="s">
        <v>546</v>
      </c>
      <c r="C72" s="10"/>
      <c r="D72" s="10"/>
      <c r="E72" s="10"/>
      <c r="F72" s="10"/>
      <c r="G72" s="10"/>
      <c r="H72" s="10"/>
    </row>
    <row r="73" spans="2:8" ht="12">
      <c r="B73" s="10" t="s">
        <v>541</v>
      </c>
      <c r="C73" s="10"/>
      <c r="D73" s="10"/>
      <c r="E73" s="10"/>
      <c r="F73" s="10"/>
      <c r="G73" s="10"/>
      <c r="H73" s="10"/>
    </row>
    <row r="74" spans="2:8" ht="12">
      <c r="B74" s="10" t="s">
        <v>542</v>
      </c>
      <c r="C74" s="10"/>
      <c r="D74" s="10"/>
      <c r="E74" s="10"/>
      <c r="F74" s="10"/>
      <c r="G74" s="10"/>
      <c r="H74" s="10"/>
    </row>
    <row r="75" spans="2:8" ht="12">
      <c r="B75" s="10" t="s">
        <v>543</v>
      </c>
      <c r="C75" s="10"/>
      <c r="D75" s="10"/>
      <c r="E75" s="10"/>
      <c r="F75" s="10"/>
      <c r="G75" s="10"/>
      <c r="H75" s="10"/>
    </row>
    <row r="76" spans="2:8" ht="12">
      <c r="B76" s="10"/>
      <c r="C76" s="10"/>
      <c r="D76" s="10"/>
      <c r="E76" s="10"/>
      <c r="F76" s="10"/>
      <c r="G76" s="10"/>
      <c r="H76" s="10"/>
    </row>
    <row r="77" spans="2:8" ht="12">
      <c r="B77" s="10" t="s">
        <v>544</v>
      </c>
      <c r="C77" s="10"/>
      <c r="D77" s="10"/>
      <c r="E77" s="10"/>
      <c r="F77" s="10"/>
      <c r="G77" s="10"/>
      <c r="H77" s="10"/>
    </row>
    <row r="78" spans="2:8" ht="12">
      <c r="B78" s="10" t="s">
        <v>545</v>
      </c>
      <c r="C78" s="10"/>
      <c r="D78" s="10"/>
      <c r="E78" s="10"/>
      <c r="F78" s="10"/>
      <c r="G78" s="10"/>
      <c r="H78" s="10"/>
    </row>
    <row r="79" spans="2:8" ht="12">
      <c r="B79" s="10" t="s">
        <v>0</v>
      </c>
      <c r="C79" s="10"/>
      <c r="D79" s="10"/>
      <c r="E79" s="10"/>
      <c r="F79" s="10"/>
      <c r="G79" s="10"/>
      <c r="H79" s="10"/>
    </row>
    <row r="80" spans="2:8" ht="12">
      <c r="B80" s="10"/>
      <c r="C80" s="10"/>
      <c r="D80" s="10"/>
      <c r="E80" s="10"/>
      <c r="F80" s="10"/>
      <c r="G80" s="10"/>
      <c r="H80" s="10"/>
    </row>
    <row r="81" spans="2:8" ht="12">
      <c r="B81" s="10"/>
      <c r="C81" s="10"/>
      <c r="D81" s="10"/>
      <c r="E81" s="10"/>
      <c r="F81" s="10"/>
      <c r="G81" s="10"/>
      <c r="H81" s="10"/>
    </row>
    <row r="82" spans="2:8" ht="12">
      <c r="B82" s="10" t="s">
        <v>534</v>
      </c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2:8" ht="12">
      <c r="B84" s="10" t="s">
        <v>524</v>
      </c>
      <c r="C84" s="10"/>
      <c r="D84" s="10"/>
      <c r="E84" s="10"/>
      <c r="F84" s="10"/>
      <c r="G84" s="10"/>
      <c r="H84" s="10"/>
    </row>
    <row r="85" spans="2:8" ht="12">
      <c r="B85" s="10" t="s">
        <v>525</v>
      </c>
      <c r="C85" s="10"/>
      <c r="D85" s="10"/>
      <c r="E85" s="10"/>
      <c r="F85" s="10"/>
      <c r="G85" s="10"/>
      <c r="H85" s="10"/>
    </row>
    <row r="86" spans="2:8" ht="12">
      <c r="B86" s="10" t="s">
        <v>526</v>
      </c>
      <c r="C86" s="10"/>
      <c r="D86" s="10"/>
      <c r="E86" s="10"/>
      <c r="F86" s="10"/>
      <c r="G86" s="10"/>
      <c r="H86" s="10"/>
    </row>
    <row r="87" spans="2:8" ht="12">
      <c r="B87" s="10" t="s">
        <v>527</v>
      </c>
      <c r="C87" s="10"/>
      <c r="D87" s="10"/>
      <c r="E87" s="10"/>
      <c r="F87" s="10"/>
      <c r="G87" s="10"/>
      <c r="H87" s="10"/>
    </row>
    <row r="88" spans="2:8" ht="12">
      <c r="B88" s="10" t="s">
        <v>528</v>
      </c>
      <c r="C88" s="10"/>
      <c r="D88" s="10"/>
      <c r="E88" s="10"/>
      <c r="F88" s="10"/>
      <c r="G88" s="10"/>
      <c r="H88" s="10"/>
    </row>
    <row r="89" spans="2:8" ht="12">
      <c r="B89" s="10" t="s">
        <v>529</v>
      </c>
      <c r="C89" s="10"/>
      <c r="D89" s="10"/>
      <c r="E89" s="10"/>
      <c r="F89" s="10"/>
      <c r="G89" s="10"/>
      <c r="H89" s="10"/>
    </row>
    <row r="90" spans="2:8" ht="12">
      <c r="B90" s="10" t="s">
        <v>14</v>
      </c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2:8" ht="12">
      <c r="B92" s="10" t="s">
        <v>530</v>
      </c>
      <c r="C92" s="10"/>
      <c r="D92" s="10"/>
      <c r="E92" s="10"/>
      <c r="F92" s="10"/>
      <c r="G92" s="10"/>
      <c r="H92" s="10"/>
    </row>
    <row r="93" spans="2:8" ht="12">
      <c r="B93" s="10" t="s">
        <v>531</v>
      </c>
      <c r="C93" s="10"/>
      <c r="D93" s="10"/>
      <c r="E93" s="10"/>
      <c r="F93" s="10"/>
      <c r="G93" s="10"/>
      <c r="H93" s="10"/>
    </row>
    <row r="94" spans="2:8" ht="12">
      <c r="B94" s="10" t="s">
        <v>532</v>
      </c>
      <c r="C94" s="10"/>
      <c r="D94" s="10"/>
      <c r="E94" s="10"/>
      <c r="F94" s="10"/>
      <c r="G94" s="10"/>
      <c r="H94" s="10"/>
    </row>
    <row r="95" spans="2:8" ht="12">
      <c r="B95" s="10"/>
      <c r="C95" s="10"/>
      <c r="D95" s="10"/>
      <c r="E95" s="10"/>
      <c r="F95" s="10"/>
      <c r="G95" s="10"/>
      <c r="H95" s="10"/>
    </row>
    <row r="96" spans="2:8" ht="12">
      <c r="B96" s="10"/>
      <c r="C96" s="10"/>
      <c r="D96" s="10"/>
      <c r="E96" s="10"/>
      <c r="F96" s="10"/>
      <c r="G96" s="10"/>
      <c r="H96" s="10"/>
    </row>
    <row r="97" spans="2:8" ht="12">
      <c r="B97" s="10" t="s">
        <v>533</v>
      </c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2:8" ht="12">
      <c r="B99" s="10" t="s">
        <v>15</v>
      </c>
      <c r="C99" s="10"/>
      <c r="D99" s="10"/>
      <c r="E99" s="10"/>
      <c r="F99" s="10"/>
      <c r="G99" s="10"/>
      <c r="H99" s="10"/>
    </row>
    <row r="100" spans="2:8" ht="12">
      <c r="B100" s="10" t="s">
        <v>1</v>
      </c>
      <c r="C100" s="10"/>
      <c r="D100" s="10"/>
      <c r="E100" s="10"/>
      <c r="F100" s="10"/>
      <c r="G100" s="10"/>
      <c r="H100" s="10"/>
    </row>
    <row r="101" spans="2:8" ht="12">
      <c r="B101" s="10" t="s">
        <v>2</v>
      </c>
      <c r="C101" s="10"/>
      <c r="D101" s="10"/>
      <c r="E101" s="10"/>
      <c r="F101" s="10"/>
      <c r="G101" s="10"/>
      <c r="H101" s="10"/>
    </row>
    <row r="102" spans="2:8" ht="12">
      <c r="B102" s="10" t="s">
        <v>3</v>
      </c>
      <c r="C102" s="10"/>
      <c r="D102" s="10"/>
      <c r="E102" s="10"/>
      <c r="F102" s="10"/>
      <c r="G102" s="10"/>
      <c r="H102" s="10"/>
    </row>
    <row r="103" spans="2:8" ht="12">
      <c r="B103" s="10" t="s">
        <v>4</v>
      </c>
      <c r="C103" s="10"/>
      <c r="D103" s="10"/>
      <c r="E103" s="10"/>
      <c r="F103" s="10"/>
      <c r="G103" s="10"/>
      <c r="H103" s="10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/>
      <c r="C105" s="10"/>
      <c r="D105" s="10"/>
      <c r="E105" s="10"/>
      <c r="F105" s="10"/>
      <c r="G105" s="10"/>
      <c r="H105" s="10"/>
    </row>
    <row r="106" spans="1:8" ht="12">
      <c r="A106" s="33">
        <f>A24+1</f>
        <v>3</v>
      </c>
      <c r="B106" s="34" t="s">
        <v>190</v>
      </c>
      <c r="C106" s="34"/>
      <c r="D106" s="34"/>
      <c r="E106" s="34"/>
      <c r="F106" s="34"/>
      <c r="G106" s="10"/>
      <c r="H106" s="10"/>
    </row>
    <row r="107" spans="1:8" ht="12">
      <c r="A107" s="33"/>
      <c r="B107" s="34"/>
      <c r="C107" s="34"/>
      <c r="D107" s="34"/>
      <c r="E107" s="34"/>
      <c r="F107" s="34"/>
      <c r="G107" s="10"/>
      <c r="H107" s="10"/>
    </row>
    <row r="108" spans="2:8" ht="12">
      <c r="B108" s="10" t="s">
        <v>316</v>
      </c>
      <c r="C108" s="10"/>
      <c r="D108" s="10"/>
      <c r="E108" s="10"/>
      <c r="F108" s="10"/>
      <c r="G108" s="10"/>
      <c r="H108" s="10"/>
    </row>
    <row r="109" spans="2:8" ht="12">
      <c r="B109" s="10" t="s">
        <v>395</v>
      </c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1:8" s="35" customFormat="1" ht="12">
      <c r="A113" s="33">
        <f>A106+1</f>
        <v>4</v>
      </c>
      <c r="B113" s="34" t="s">
        <v>152</v>
      </c>
      <c r="C113" s="34"/>
      <c r="D113" s="34"/>
      <c r="E113" s="34"/>
      <c r="F113" s="34"/>
      <c r="G113" s="34"/>
      <c r="H113" s="34"/>
    </row>
    <row r="114" spans="2:8" ht="12">
      <c r="B114" s="10"/>
      <c r="C114" s="10"/>
      <c r="D114" s="10"/>
      <c r="E114" s="10"/>
      <c r="F114" s="10"/>
      <c r="G114" s="10"/>
      <c r="H114" s="10"/>
    </row>
    <row r="115" spans="2:8" ht="12">
      <c r="B115" s="10" t="s">
        <v>79</v>
      </c>
      <c r="C115" s="10"/>
      <c r="D115" s="10"/>
      <c r="E115" s="10"/>
      <c r="F115" s="10"/>
      <c r="G115" s="10"/>
      <c r="H115" s="10"/>
    </row>
    <row r="116" spans="2:8" ht="12">
      <c r="B116" s="10" t="s">
        <v>80</v>
      </c>
      <c r="C116" s="10"/>
      <c r="D116" s="10"/>
      <c r="E116" s="10"/>
      <c r="F116" s="10"/>
      <c r="G116" s="10"/>
      <c r="H116" s="10"/>
    </row>
    <row r="117" spans="2:8" ht="12">
      <c r="B117" s="10" t="s">
        <v>81</v>
      </c>
      <c r="C117" s="10"/>
      <c r="D117" s="10"/>
      <c r="E117" s="10"/>
      <c r="F117" s="10"/>
      <c r="G117" s="10"/>
      <c r="H117" s="10"/>
    </row>
    <row r="118" spans="2:8" ht="12">
      <c r="B118" s="10" t="s">
        <v>149</v>
      </c>
      <c r="C118" s="10"/>
      <c r="D118" s="10"/>
      <c r="E118" s="10"/>
      <c r="F118" s="10"/>
      <c r="G118" s="10"/>
      <c r="H118" s="10"/>
    </row>
    <row r="119" spans="2:8" ht="12">
      <c r="B119" s="10"/>
      <c r="C119" s="10"/>
      <c r="D119" s="10"/>
      <c r="E119" s="10"/>
      <c r="F119" s="10"/>
      <c r="G119" s="10"/>
      <c r="H119" s="10"/>
    </row>
    <row r="120" spans="2:8" ht="12">
      <c r="B120" s="10"/>
      <c r="C120" s="10"/>
      <c r="D120" s="10"/>
      <c r="E120" s="10"/>
      <c r="F120" s="10"/>
      <c r="G120" s="10"/>
      <c r="H120" s="10"/>
    </row>
    <row r="121" spans="1:8" s="35" customFormat="1" ht="12">
      <c r="A121" s="33">
        <f>A113+1</f>
        <v>5</v>
      </c>
      <c r="B121" s="34" t="s">
        <v>200</v>
      </c>
      <c r="C121" s="34"/>
      <c r="D121" s="34"/>
      <c r="E121" s="34"/>
      <c r="F121" s="34"/>
      <c r="G121" s="34"/>
      <c r="H121" s="34"/>
    </row>
    <row r="122" spans="2:8" ht="12">
      <c r="B122" s="10"/>
      <c r="C122" s="10"/>
      <c r="D122" s="10"/>
      <c r="E122" s="10"/>
      <c r="F122" s="10"/>
      <c r="G122" s="10"/>
      <c r="H122" s="10"/>
    </row>
    <row r="123" spans="2:8" ht="12">
      <c r="B123" s="10" t="s">
        <v>193</v>
      </c>
      <c r="C123" s="10"/>
      <c r="D123" s="10"/>
      <c r="E123" s="10"/>
      <c r="F123" s="10"/>
      <c r="G123" s="10"/>
      <c r="H123" s="10"/>
    </row>
    <row r="124" spans="2:8" ht="12">
      <c r="B124" s="10"/>
      <c r="C124" s="10"/>
      <c r="D124" s="10"/>
      <c r="E124" s="10"/>
      <c r="F124" s="10"/>
      <c r="G124" s="10"/>
      <c r="H124" s="10"/>
    </row>
    <row r="125" spans="2:8" ht="12">
      <c r="B125" s="10"/>
      <c r="C125" s="10"/>
      <c r="D125" s="10"/>
      <c r="E125" s="10"/>
      <c r="F125" s="10"/>
      <c r="G125" s="10"/>
      <c r="H125" s="10"/>
    </row>
    <row r="126" spans="1:8" s="35" customFormat="1" ht="12">
      <c r="A126" s="33">
        <f>A121+1</f>
        <v>6</v>
      </c>
      <c r="B126" s="34" t="s">
        <v>194</v>
      </c>
      <c r="C126" s="34"/>
      <c r="D126" s="34"/>
      <c r="E126" s="34"/>
      <c r="F126" s="34"/>
      <c r="G126" s="34"/>
      <c r="H126" s="34"/>
    </row>
    <row r="127" spans="2:8" ht="12">
      <c r="B127" s="10"/>
      <c r="C127" s="10"/>
      <c r="D127" s="10"/>
      <c r="E127" s="10"/>
      <c r="F127" s="10"/>
      <c r="G127" s="10"/>
      <c r="H127" s="10"/>
    </row>
    <row r="128" spans="2:8" ht="12">
      <c r="B128" s="10" t="s">
        <v>195</v>
      </c>
      <c r="C128" s="10"/>
      <c r="D128" s="10"/>
      <c r="E128" s="10"/>
      <c r="F128" s="10"/>
      <c r="G128" s="10"/>
      <c r="H128" s="10"/>
    </row>
    <row r="129" spans="2:8" ht="12">
      <c r="B129" s="10" t="s">
        <v>196</v>
      </c>
      <c r="C129" s="10"/>
      <c r="D129" s="10"/>
      <c r="E129" s="10"/>
      <c r="F129" s="10"/>
      <c r="G129" s="10"/>
      <c r="H129" s="10"/>
    </row>
    <row r="130" spans="2:8" ht="12">
      <c r="B130" s="10"/>
      <c r="C130" s="10"/>
      <c r="D130" s="10"/>
      <c r="E130" s="10"/>
      <c r="F130" s="10"/>
      <c r="G130" s="10"/>
      <c r="H130" s="10"/>
    </row>
    <row r="131" spans="2:8" ht="12">
      <c r="B131" s="10"/>
      <c r="C131" s="10"/>
      <c r="D131" s="10"/>
      <c r="E131" s="10"/>
      <c r="F131" s="10"/>
      <c r="G131" s="10"/>
      <c r="H131" s="10"/>
    </row>
    <row r="132" spans="1:8" s="35" customFormat="1" ht="12">
      <c r="A132" s="33">
        <f>A126+1</f>
        <v>7</v>
      </c>
      <c r="B132" s="34" t="s">
        <v>143</v>
      </c>
      <c r="C132" s="34"/>
      <c r="D132" s="34"/>
      <c r="E132" s="34"/>
      <c r="F132" s="34"/>
      <c r="G132" s="34"/>
      <c r="H132" s="34"/>
    </row>
    <row r="133" spans="2:8" ht="12">
      <c r="B133" s="10"/>
      <c r="C133" s="10"/>
      <c r="D133" s="10"/>
      <c r="E133" s="10"/>
      <c r="F133" s="10"/>
      <c r="G133" s="10"/>
      <c r="H133" s="10"/>
    </row>
    <row r="134" spans="2:8" ht="12">
      <c r="B134" s="10" t="s">
        <v>38</v>
      </c>
      <c r="C134" s="10"/>
      <c r="D134" s="10"/>
      <c r="E134" s="10"/>
      <c r="F134" s="10"/>
      <c r="G134" s="10"/>
      <c r="H134" s="10"/>
    </row>
    <row r="135" spans="2:8" ht="12">
      <c r="B135" s="10" t="s">
        <v>473</v>
      </c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2:8" ht="12">
      <c r="B137" s="10"/>
      <c r="C137" s="10"/>
      <c r="D137" s="10"/>
      <c r="E137" s="10"/>
      <c r="F137" s="10"/>
      <c r="G137" s="10"/>
      <c r="H137" s="10"/>
    </row>
    <row r="138" spans="1:8" s="35" customFormat="1" ht="12">
      <c r="A138" s="33">
        <f>A132+1</f>
        <v>8</v>
      </c>
      <c r="B138" s="34" t="s">
        <v>197</v>
      </c>
      <c r="C138" s="34"/>
      <c r="D138" s="34"/>
      <c r="E138" s="34"/>
      <c r="F138" s="34"/>
      <c r="G138" s="34"/>
      <c r="H138" s="34"/>
    </row>
    <row r="139" spans="1:8" s="35" customFormat="1" ht="12">
      <c r="A139" s="33"/>
      <c r="B139" s="34"/>
      <c r="C139" s="34"/>
      <c r="D139" s="34"/>
      <c r="E139" s="34"/>
      <c r="F139" s="34"/>
      <c r="G139" s="34"/>
      <c r="H139" s="34"/>
    </row>
    <row r="140" spans="2:8" ht="12">
      <c r="B140" s="10" t="s">
        <v>198</v>
      </c>
      <c r="C140" s="10"/>
      <c r="D140" s="10"/>
      <c r="E140" s="10"/>
      <c r="F140" s="10"/>
      <c r="G140" s="10"/>
      <c r="H140" s="10"/>
    </row>
    <row r="141" spans="2:8" ht="12">
      <c r="B141" s="10"/>
      <c r="C141" s="10"/>
      <c r="D141" s="10"/>
      <c r="E141" s="10"/>
      <c r="F141" s="10"/>
      <c r="G141" s="10"/>
      <c r="H141" s="10"/>
    </row>
    <row r="142" spans="2:8" ht="12">
      <c r="B142" s="10"/>
      <c r="C142" s="10"/>
      <c r="D142" s="10"/>
      <c r="E142" s="10"/>
      <c r="F142" s="10"/>
      <c r="G142" s="10"/>
      <c r="H142" s="10"/>
    </row>
    <row r="143" spans="1:13" ht="12">
      <c r="A143" s="33">
        <f>A138+1</f>
        <v>9</v>
      </c>
      <c r="B143" s="34" t="s">
        <v>147</v>
      </c>
      <c r="C143" s="34"/>
      <c r="D143" s="34"/>
      <c r="E143" s="34"/>
      <c r="F143" s="34"/>
      <c r="G143" s="34"/>
      <c r="H143" s="34"/>
      <c r="I143" s="35"/>
      <c r="J143" s="35"/>
      <c r="K143" s="35"/>
      <c r="L143" s="35"/>
      <c r="M143" s="35"/>
    </row>
    <row r="144" spans="2:8" ht="12">
      <c r="B144" s="10"/>
      <c r="C144" s="10"/>
      <c r="D144" s="10"/>
      <c r="E144" s="10"/>
      <c r="F144" s="10"/>
      <c r="G144" s="10"/>
      <c r="H144" s="10"/>
    </row>
    <row r="145" spans="2:13" ht="12">
      <c r="B145" s="10" t="s">
        <v>396</v>
      </c>
      <c r="C145" s="10"/>
      <c r="D145" s="10"/>
      <c r="G145" s="10"/>
      <c r="H145" s="11"/>
      <c r="M145" s="11"/>
    </row>
    <row r="146" spans="2:13" ht="12">
      <c r="B146" s="10"/>
      <c r="C146" s="10"/>
      <c r="D146" s="10"/>
      <c r="G146" s="10"/>
      <c r="H146" s="11"/>
      <c r="J146" s="11" t="s">
        <v>66</v>
      </c>
      <c r="L146" s="11" t="s">
        <v>68</v>
      </c>
      <c r="M146" s="11"/>
    </row>
    <row r="147" spans="2:13" ht="12">
      <c r="B147" s="10"/>
      <c r="C147" s="10"/>
      <c r="G147" s="10"/>
      <c r="H147" s="11" t="s">
        <v>62</v>
      </c>
      <c r="J147" s="11" t="s">
        <v>67</v>
      </c>
      <c r="L147" s="11" t="s">
        <v>69</v>
      </c>
      <c r="M147" s="11"/>
    </row>
    <row r="148" spans="2:13" ht="12">
      <c r="B148" s="10"/>
      <c r="C148" s="10"/>
      <c r="G148" s="10"/>
      <c r="H148" s="11" t="s">
        <v>23</v>
      </c>
      <c r="J148" s="11" t="s">
        <v>23</v>
      </c>
      <c r="L148" s="11" t="s">
        <v>23</v>
      </c>
      <c r="M148" s="11"/>
    </row>
    <row r="149" spans="2:13" ht="12">
      <c r="B149" s="10" t="s">
        <v>70</v>
      </c>
      <c r="C149" s="10"/>
      <c r="G149" s="10"/>
      <c r="H149" s="20">
        <v>0</v>
      </c>
      <c r="J149" s="11">
        <v>-507</v>
      </c>
      <c r="L149" s="11">
        <v>28154</v>
      </c>
      <c r="M149" s="10"/>
    </row>
    <row r="150" spans="2:13" ht="12">
      <c r="B150" s="10" t="s">
        <v>71</v>
      </c>
      <c r="C150" s="10"/>
      <c r="G150" s="10"/>
      <c r="H150" s="11">
        <f>36082+5466</f>
        <v>41548</v>
      </c>
      <c r="J150" s="11">
        <v>5591</v>
      </c>
      <c r="L150" s="11">
        <v>95169</v>
      </c>
      <c r="M150" s="10"/>
    </row>
    <row r="151" spans="2:13" ht="12">
      <c r="B151" s="10" t="s">
        <v>72</v>
      </c>
      <c r="C151" s="10"/>
      <c r="G151" s="10"/>
      <c r="H151" s="11">
        <v>3385</v>
      </c>
      <c r="J151" s="11">
        <v>76</v>
      </c>
      <c r="L151" s="11">
        <v>13111</v>
      </c>
      <c r="M151" s="10"/>
    </row>
    <row r="152" spans="2:13" ht="12">
      <c r="B152" s="10" t="s">
        <v>73</v>
      </c>
      <c r="C152" s="10"/>
      <c r="G152" s="10"/>
      <c r="H152" s="11">
        <v>473</v>
      </c>
      <c r="J152" s="11">
        <v>265</v>
      </c>
      <c r="L152" s="11">
        <v>19015</v>
      </c>
      <c r="M152" s="10"/>
    </row>
    <row r="153" spans="2:13" ht="12">
      <c r="B153" s="10" t="s">
        <v>74</v>
      </c>
      <c r="C153" s="10"/>
      <c r="G153" s="10"/>
      <c r="H153" s="60">
        <v>0</v>
      </c>
      <c r="J153" s="60">
        <v>0</v>
      </c>
      <c r="L153" s="60">
        <v>0</v>
      </c>
      <c r="M153" s="10"/>
    </row>
    <row r="154" spans="2:13" ht="12">
      <c r="B154" s="10"/>
      <c r="C154" s="10"/>
      <c r="G154" s="10"/>
      <c r="H154" s="11">
        <f>SUM(H149:H153)</f>
        <v>45406</v>
      </c>
      <c r="J154" s="11">
        <f>SUM(J149:J153)</f>
        <v>5425</v>
      </c>
      <c r="L154" s="11">
        <f>SUM(L149:L153)</f>
        <v>155449</v>
      </c>
      <c r="M154" s="10"/>
    </row>
    <row r="155" spans="2:13" ht="12">
      <c r="B155" s="10" t="s">
        <v>75</v>
      </c>
      <c r="C155" s="10"/>
      <c r="G155" s="10"/>
      <c r="H155" s="11">
        <v>-21032</v>
      </c>
      <c r="J155" s="11">
        <v>-1416</v>
      </c>
      <c r="L155" s="11">
        <v>-60938</v>
      </c>
      <c r="M155" s="10"/>
    </row>
    <row r="156" spans="2:13" ht="12.75" thickBot="1">
      <c r="B156" s="10"/>
      <c r="C156" s="10"/>
      <c r="G156" s="10"/>
      <c r="H156" s="54">
        <f>+H154+H155</f>
        <v>24374</v>
      </c>
      <c r="J156" s="54">
        <f>+J154+J155</f>
        <v>4009</v>
      </c>
      <c r="L156" s="54">
        <f>+L154+L155</f>
        <v>94511</v>
      </c>
      <c r="M156" s="10"/>
    </row>
    <row r="157" spans="2:12" ht="12.75" thickTop="1">
      <c r="B157" s="10"/>
      <c r="C157" s="10"/>
      <c r="D157" s="10"/>
      <c r="F157" s="10"/>
      <c r="G157" s="10"/>
      <c r="H157" s="11"/>
      <c r="J157" s="11"/>
      <c r="L157" s="36"/>
    </row>
    <row r="158" spans="2:8" ht="12">
      <c r="B158" s="10" t="s">
        <v>76</v>
      </c>
      <c r="C158" s="10"/>
      <c r="D158" s="10"/>
      <c r="E158" s="10"/>
      <c r="F158" s="10"/>
      <c r="G158" s="10"/>
      <c r="H158" s="10"/>
    </row>
    <row r="159" spans="2:8" ht="12">
      <c r="B159" s="10" t="s">
        <v>77</v>
      </c>
      <c r="C159" s="10"/>
      <c r="D159" s="10"/>
      <c r="E159" s="10"/>
      <c r="F159" s="10"/>
      <c r="G159" s="10"/>
      <c r="H159" s="10"/>
    </row>
    <row r="160" spans="2:8" ht="12">
      <c r="B160" s="10"/>
      <c r="C160" s="10"/>
      <c r="D160" s="10"/>
      <c r="E160" s="10"/>
      <c r="F160" s="10"/>
      <c r="G160" s="10"/>
      <c r="H160" s="10"/>
    </row>
    <row r="161" spans="2:8" ht="12">
      <c r="B161" s="10"/>
      <c r="C161" s="10"/>
      <c r="D161" s="10"/>
      <c r="E161" s="10"/>
      <c r="F161" s="10"/>
      <c r="G161" s="10"/>
      <c r="H161" s="10"/>
    </row>
    <row r="162" spans="2:8" ht="12">
      <c r="B162" s="10"/>
      <c r="C162" s="10"/>
      <c r="D162" s="10"/>
      <c r="E162" s="10"/>
      <c r="F162" s="10"/>
      <c r="G162" s="10"/>
      <c r="H162" s="10"/>
    </row>
    <row r="163" spans="1:12" ht="12">
      <c r="A163" s="33">
        <f>A143+1</f>
        <v>10</v>
      </c>
      <c r="B163" s="34" t="s">
        <v>17</v>
      </c>
      <c r="C163" s="34"/>
      <c r="D163" s="34"/>
      <c r="E163" s="34"/>
      <c r="F163" s="34"/>
      <c r="G163" s="34"/>
      <c r="H163" s="34"/>
      <c r="I163" s="35"/>
      <c r="J163" s="35"/>
      <c r="K163" s="35"/>
      <c r="L163" s="35"/>
    </row>
    <row r="164" spans="2:8" ht="12">
      <c r="B164" s="10"/>
      <c r="C164" s="10"/>
      <c r="D164" s="10"/>
      <c r="E164" s="10"/>
      <c r="F164" s="10"/>
      <c r="G164" s="10"/>
      <c r="H164" s="10"/>
    </row>
    <row r="165" spans="2:8" ht="12">
      <c r="B165" s="10" t="s">
        <v>136</v>
      </c>
      <c r="C165" s="10"/>
      <c r="D165" s="10"/>
      <c r="E165" s="10"/>
      <c r="F165" s="10"/>
      <c r="G165" s="10"/>
      <c r="H165" s="10"/>
    </row>
    <row r="166" spans="2:8" ht="13.5" customHeight="1">
      <c r="B166" s="10" t="s">
        <v>397</v>
      </c>
      <c r="C166" s="10"/>
      <c r="D166" s="10"/>
      <c r="E166" s="10"/>
      <c r="F166" s="10"/>
      <c r="G166" s="10"/>
      <c r="H166" s="10"/>
    </row>
    <row r="167" spans="2:8" ht="13.5" customHeight="1">
      <c r="B167" s="10"/>
      <c r="C167" s="10"/>
      <c r="D167" s="10"/>
      <c r="E167" s="10"/>
      <c r="F167" s="10"/>
      <c r="G167" s="10"/>
      <c r="H167" s="10"/>
    </row>
    <row r="168" spans="2:8" ht="12">
      <c r="B168" s="10"/>
      <c r="C168" s="10"/>
      <c r="D168" s="10"/>
      <c r="E168" s="10"/>
      <c r="F168" s="10"/>
      <c r="G168" s="10"/>
      <c r="H168" s="10"/>
    </row>
    <row r="169" spans="1:13" ht="12">
      <c r="A169" s="33">
        <f>A163+1</f>
        <v>11</v>
      </c>
      <c r="B169" s="34" t="s">
        <v>148</v>
      </c>
      <c r="C169" s="34"/>
      <c r="D169" s="34"/>
      <c r="E169" s="34"/>
      <c r="F169" s="34"/>
      <c r="G169" s="34"/>
      <c r="H169" s="34"/>
      <c r="I169" s="35"/>
      <c r="J169" s="35"/>
      <c r="K169" s="35"/>
      <c r="L169" s="35"/>
      <c r="M169" s="35"/>
    </row>
    <row r="170" spans="2:8" ht="12">
      <c r="B170" s="10"/>
      <c r="C170" s="10"/>
      <c r="D170" s="10"/>
      <c r="E170" s="10"/>
      <c r="F170" s="10"/>
      <c r="G170" s="10"/>
      <c r="H170" s="10"/>
    </row>
    <row r="171" spans="2:12" ht="12">
      <c r="B171" s="10" t="s">
        <v>202</v>
      </c>
      <c r="C171" s="10"/>
      <c r="D171" s="10"/>
      <c r="E171" s="10"/>
      <c r="F171" s="10"/>
      <c r="G171" s="10"/>
      <c r="H171" s="10"/>
      <c r="K171" s="10"/>
      <c r="L171" s="10"/>
    </row>
    <row r="172" spans="2:12" ht="12">
      <c r="B172" s="10" t="s">
        <v>203</v>
      </c>
      <c r="C172" s="10"/>
      <c r="D172" s="10"/>
      <c r="E172" s="10"/>
      <c r="F172" s="10"/>
      <c r="G172" s="10"/>
      <c r="H172" s="10"/>
      <c r="K172" s="10"/>
      <c r="L172" s="10"/>
    </row>
    <row r="173" spans="2:12" ht="12">
      <c r="B173" s="10" t="s">
        <v>204</v>
      </c>
      <c r="C173" s="10"/>
      <c r="D173" s="10"/>
      <c r="E173" s="10"/>
      <c r="F173" s="10"/>
      <c r="G173" s="10"/>
      <c r="H173" s="10"/>
      <c r="K173" s="10"/>
      <c r="L173" s="10"/>
    </row>
    <row r="174" spans="2:12" ht="12">
      <c r="B174" s="10" t="s">
        <v>398</v>
      </c>
      <c r="C174" s="10"/>
      <c r="D174" s="10"/>
      <c r="E174" s="10"/>
      <c r="F174" s="10"/>
      <c r="G174" s="10"/>
      <c r="H174" s="10"/>
      <c r="K174" s="10"/>
      <c r="L174" s="10"/>
    </row>
    <row r="175" spans="2:12" ht="12">
      <c r="B175" s="10"/>
      <c r="C175" s="10"/>
      <c r="D175" s="10"/>
      <c r="E175" s="10"/>
      <c r="F175" s="10"/>
      <c r="G175" s="10"/>
      <c r="H175" s="10"/>
      <c r="K175" s="10"/>
      <c r="L175" s="10"/>
    </row>
    <row r="176" spans="2:12" ht="12">
      <c r="B176" s="10"/>
      <c r="C176" s="10"/>
      <c r="D176" s="10"/>
      <c r="E176" s="10"/>
      <c r="F176" s="10"/>
      <c r="G176" s="10"/>
      <c r="H176" s="10"/>
      <c r="K176" s="10"/>
      <c r="L176" s="10"/>
    </row>
    <row r="177" spans="1:24" ht="12">
      <c r="A177" s="33">
        <f>A169+1</f>
        <v>12</v>
      </c>
      <c r="B177" s="34" t="s">
        <v>142</v>
      </c>
      <c r="C177" s="34"/>
      <c r="D177" s="34"/>
      <c r="E177" s="34"/>
      <c r="F177" s="34"/>
      <c r="G177" s="34"/>
      <c r="H177" s="34"/>
      <c r="I177" s="35"/>
      <c r="J177" s="35"/>
      <c r="K177" s="35"/>
      <c r="L177" s="35"/>
      <c r="R177" s="10"/>
      <c r="S177" s="10"/>
      <c r="T177" s="10"/>
      <c r="U177" s="10"/>
      <c r="V177" s="10"/>
      <c r="W177" s="10"/>
      <c r="X177" s="10"/>
    </row>
    <row r="178" spans="2:24" ht="12">
      <c r="B178" s="10"/>
      <c r="C178" s="10"/>
      <c r="D178" s="10"/>
      <c r="E178" s="10"/>
      <c r="F178" s="10"/>
      <c r="G178" s="10"/>
      <c r="H178" s="10"/>
      <c r="R178" s="10"/>
      <c r="S178" s="10"/>
      <c r="T178" s="10"/>
      <c r="U178" s="10"/>
      <c r="V178" s="10"/>
      <c r="W178" s="10"/>
      <c r="X178" s="10"/>
    </row>
    <row r="179" spans="2:24" ht="12">
      <c r="B179" s="10" t="s">
        <v>64</v>
      </c>
      <c r="C179" s="10"/>
      <c r="D179" s="10"/>
      <c r="E179" s="10"/>
      <c r="F179" s="10"/>
      <c r="G179" s="10"/>
      <c r="H179" s="10"/>
      <c r="R179" s="10"/>
      <c r="S179" s="10"/>
      <c r="T179" s="10"/>
      <c r="U179" s="10"/>
      <c r="V179" s="10"/>
      <c r="W179" s="10"/>
      <c r="X179" s="10"/>
    </row>
    <row r="180" spans="2:24" ht="12">
      <c r="B180" s="10" t="s">
        <v>402</v>
      </c>
      <c r="C180" s="10"/>
      <c r="D180" s="10"/>
      <c r="E180" s="10"/>
      <c r="F180" s="10"/>
      <c r="G180" s="10"/>
      <c r="H180" s="10"/>
      <c r="R180" s="10"/>
      <c r="S180" s="10"/>
      <c r="T180" s="10"/>
      <c r="U180" s="10"/>
      <c r="V180" s="10"/>
      <c r="W180" s="10"/>
      <c r="X180" s="10"/>
    </row>
    <row r="181" spans="2:24" ht="12">
      <c r="B181" s="10"/>
      <c r="C181" s="10"/>
      <c r="D181" s="10"/>
      <c r="E181" s="10"/>
      <c r="F181" s="10"/>
      <c r="G181" s="10"/>
      <c r="H181" s="10"/>
      <c r="R181" s="10"/>
      <c r="S181" s="10"/>
      <c r="T181" s="10"/>
      <c r="U181" s="10"/>
      <c r="V181" s="10"/>
      <c r="W181" s="10"/>
      <c r="X181" s="10"/>
    </row>
    <row r="182" spans="2:24" ht="12">
      <c r="B182" s="119" t="s">
        <v>464</v>
      </c>
      <c r="C182" s="120"/>
      <c r="D182" s="120"/>
      <c r="E182" s="119"/>
      <c r="F182" s="121" t="s">
        <v>406</v>
      </c>
      <c r="G182" s="119"/>
      <c r="H182" s="134" t="s">
        <v>408</v>
      </c>
      <c r="I182" s="119"/>
      <c r="J182" s="134" t="s">
        <v>408</v>
      </c>
      <c r="K182" s="10"/>
      <c r="R182" s="10"/>
      <c r="S182" s="10"/>
      <c r="T182" s="10"/>
      <c r="U182" s="10"/>
      <c r="V182" s="10"/>
      <c r="W182" s="10"/>
      <c r="X182" s="10"/>
    </row>
    <row r="183" spans="2:24" ht="12">
      <c r="B183" s="125"/>
      <c r="C183" s="10"/>
      <c r="D183" s="10"/>
      <c r="E183" s="125"/>
      <c r="F183" s="126" t="s">
        <v>407</v>
      </c>
      <c r="G183" s="125"/>
      <c r="H183" s="133" t="s">
        <v>409</v>
      </c>
      <c r="I183" s="125"/>
      <c r="J183" s="133" t="s">
        <v>413</v>
      </c>
      <c r="K183" s="10"/>
      <c r="R183" s="10"/>
      <c r="S183" s="10"/>
      <c r="T183" s="10"/>
      <c r="U183" s="10"/>
      <c r="V183" s="10"/>
      <c r="W183" s="10"/>
      <c r="X183" s="10"/>
    </row>
    <row r="184" spans="2:24" ht="12">
      <c r="B184" s="122"/>
      <c r="C184" s="123"/>
      <c r="D184" s="123"/>
      <c r="E184" s="122"/>
      <c r="F184" s="132" t="s">
        <v>100</v>
      </c>
      <c r="G184" s="122"/>
      <c r="H184" s="124"/>
      <c r="I184" s="122"/>
      <c r="J184" s="124"/>
      <c r="K184" s="10"/>
      <c r="R184" s="10"/>
      <c r="S184" s="10"/>
      <c r="T184" s="10"/>
      <c r="U184" s="10"/>
      <c r="V184" s="10"/>
      <c r="W184" s="10"/>
      <c r="X184" s="10"/>
    </row>
    <row r="185" spans="2:24" ht="12">
      <c r="B185" s="125" t="s">
        <v>404</v>
      </c>
      <c r="C185" s="10"/>
      <c r="D185" s="10"/>
      <c r="E185" s="125"/>
      <c r="F185" s="133">
        <v>2</v>
      </c>
      <c r="G185" s="125"/>
      <c r="H185" s="135" t="s">
        <v>410</v>
      </c>
      <c r="I185" s="125"/>
      <c r="J185" s="127">
        <v>1</v>
      </c>
      <c r="R185" s="10"/>
      <c r="S185" s="10"/>
      <c r="T185" s="10"/>
      <c r="U185" s="10"/>
      <c r="V185" s="10"/>
      <c r="W185" s="10"/>
      <c r="X185" s="10"/>
    </row>
    <row r="186" spans="2:24" ht="12">
      <c r="B186" s="125" t="s">
        <v>549</v>
      </c>
      <c r="C186" s="10"/>
      <c r="D186" s="10"/>
      <c r="E186" s="125"/>
      <c r="F186" s="133">
        <v>2</v>
      </c>
      <c r="G186" s="125"/>
      <c r="H186" s="135" t="s">
        <v>411</v>
      </c>
      <c r="I186" s="125"/>
      <c r="J186" s="127">
        <v>1</v>
      </c>
      <c r="R186" s="10"/>
      <c r="S186" s="10"/>
      <c r="T186" s="10"/>
      <c r="U186" s="10"/>
      <c r="V186" s="10"/>
      <c r="W186" s="10"/>
      <c r="X186" s="10"/>
    </row>
    <row r="187" spans="2:24" ht="12">
      <c r="B187" s="122" t="s">
        <v>405</v>
      </c>
      <c r="C187" s="123"/>
      <c r="D187" s="123"/>
      <c r="E187" s="122"/>
      <c r="F187" s="132">
        <v>2</v>
      </c>
      <c r="G187" s="122"/>
      <c r="H187" s="136" t="s">
        <v>412</v>
      </c>
      <c r="I187" s="122"/>
      <c r="J187" s="128">
        <v>1</v>
      </c>
      <c r="R187" s="10"/>
      <c r="S187" s="10"/>
      <c r="T187" s="10"/>
      <c r="U187" s="10"/>
      <c r="V187" s="10"/>
      <c r="W187" s="10"/>
      <c r="X187" s="10"/>
    </row>
    <row r="188" spans="2:8" ht="12">
      <c r="B188" s="10"/>
      <c r="C188" s="10"/>
      <c r="D188" s="10"/>
      <c r="E188" s="10"/>
      <c r="F188" s="10"/>
      <c r="G188" s="10"/>
      <c r="H188" s="10"/>
    </row>
    <row r="189" spans="2:8" ht="12">
      <c r="B189" s="10"/>
      <c r="C189" s="10"/>
      <c r="D189" s="10"/>
      <c r="E189" s="10"/>
      <c r="F189" s="10"/>
      <c r="G189" s="10"/>
      <c r="H189" s="10"/>
    </row>
    <row r="190" spans="2:8" ht="12">
      <c r="B190" s="10"/>
      <c r="C190" s="10"/>
      <c r="D190" s="10"/>
      <c r="E190" s="10"/>
      <c r="F190" s="10"/>
      <c r="G190" s="10"/>
      <c r="H190" s="10"/>
    </row>
    <row r="191" spans="1:12" ht="12">
      <c r="A191" s="33">
        <f>A177+1</f>
        <v>13</v>
      </c>
      <c r="B191" s="34" t="s">
        <v>144</v>
      </c>
      <c r="C191" s="34"/>
      <c r="D191" s="34"/>
      <c r="E191" s="34"/>
      <c r="F191" s="34"/>
      <c r="G191" s="34"/>
      <c r="H191" s="34"/>
      <c r="I191" s="35"/>
      <c r="J191" s="35"/>
      <c r="K191" s="35"/>
      <c r="L191" s="35"/>
    </row>
    <row r="192" spans="2:8" ht="12">
      <c r="B192" s="10"/>
      <c r="C192" s="10"/>
      <c r="D192" s="10"/>
      <c r="E192" s="10"/>
      <c r="F192" s="10"/>
      <c r="G192" s="10"/>
      <c r="H192" s="10"/>
    </row>
    <row r="193" spans="2:8" ht="12">
      <c r="B193" s="10" t="s">
        <v>78</v>
      </c>
      <c r="C193" s="10"/>
      <c r="D193" s="10"/>
      <c r="E193" s="10"/>
      <c r="F193" s="10"/>
      <c r="G193" s="10"/>
      <c r="H193" s="10"/>
    </row>
    <row r="194" spans="2:8" ht="12">
      <c r="B194" s="10" t="s">
        <v>403</v>
      </c>
      <c r="C194" s="10"/>
      <c r="D194" s="10"/>
      <c r="E194" s="10"/>
      <c r="F194" s="10"/>
      <c r="G194" s="10"/>
      <c r="H194" s="10"/>
    </row>
    <row r="195" spans="2:8" ht="12">
      <c r="B195" s="10" t="s">
        <v>65</v>
      </c>
      <c r="C195" s="10"/>
      <c r="D195" s="10"/>
      <c r="E195" s="10"/>
      <c r="F195" s="10"/>
      <c r="G195" s="10"/>
      <c r="H195" s="10"/>
    </row>
    <row r="198" spans="1:4" ht="12">
      <c r="A198" s="33">
        <f>A191+1</f>
        <v>14</v>
      </c>
      <c r="B198" s="34" t="s">
        <v>390</v>
      </c>
      <c r="C198" s="34"/>
      <c r="D198" s="34"/>
    </row>
    <row r="200" ht="12">
      <c r="B200" s="28" t="s">
        <v>391</v>
      </c>
    </row>
    <row r="201" ht="12">
      <c r="B201" s="28" t="s">
        <v>392</v>
      </c>
    </row>
    <row r="203" ht="12">
      <c r="J203" s="20" t="s">
        <v>23</v>
      </c>
    </row>
    <row r="204" ht="12">
      <c r="B204" s="28" t="s">
        <v>393</v>
      </c>
    </row>
    <row r="205" spans="2:10" ht="12">
      <c r="B205" s="28" t="s">
        <v>394</v>
      </c>
      <c r="J205" s="10">
        <v>375552</v>
      </c>
    </row>
    <row r="207" ht="12">
      <c r="B207" s="28" t="s">
        <v>399</v>
      </c>
    </row>
    <row r="208" ht="12">
      <c r="B208" s="28" t="s">
        <v>400</v>
      </c>
    </row>
    <row r="209" spans="2:10" ht="12">
      <c r="B209" s="28" t="s">
        <v>401</v>
      </c>
      <c r="J209" s="28">
        <f>4700000-470000</f>
        <v>4230000</v>
      </c>
    </row>
    <row r="210" ht="12.75" thickBot="1">
      <c r="J210" s="118">
        <f>SUM(J205:J209)</f>
        <v>4605552</v>
      </c>
    </row>
    <row r="211" ht="12.75" thickTop="1"/>
  </sheetData>
  <printOptions horizontalCentered="1"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3"/>
  <sheetViews>
    <sheetView tabSelected="1" zoomScale="90" zoomScaleNormal="90" workbookViewId="0" topLeftCell="A329">
      <selection activeCell="F340" sqref="F340"/>
    </sheetView>
  </sheetViews>
  <sheetFormatPr defaultColWidth="9.140625" defaultRowHeight="12.75"/>
  <cols>
    <col min="1" max="1" width="4.421875" style="32" customWidth="1"/>
    <col min="2" max="4" width="9.140625" style="28" customWidth="1"/>
    <col min="5" max="5" width="1.421875" style="28" customWidth="1"/>
    <col min="6" max="6" width="10.421875" style="28" bestFit="1" customWidth="1"/>
    <col min="7" max="7" width="1.421875" style="28" customWidth="1"/>
    <col min="8" max="8" width="9.140625" style="28" customWidth="1"/>
    <col min="9" max="9" width="1.57421875" style="28" customWidth="1"/>
    <col min="10" max="10" width="11.00390625" style="28" customWidth="1"/>
    <col min="11" max="11" width="1.8515625" style="28" customWidth="1"/>
    <col min="12" max="12" width="12.00390625" style="28" customWidth="1"/>
    <col min="13" max="13" width="7.28125" style="28" customWidth="1"/>
    <col min="14" max="14" width="6.00390625" style="28" customWidth="1"/>
    <col min="15" max="15" width="9.140625" style="28" customWidth="1"/>
    <col min="16" max="16" width="12.57421875" style="28" customWidth="1"/>
    <col min="17" max="16384" width="9.140625" style="28" customWidth="1"/>
  </cols>
  <sheetData>
    <row r="1" spans="1:8" ht="12">
      <c r="A1" s="27" t="s">
        <v>37</v>
      </c>
      <c r="C1" s="6"/>
      <c r="D1" s="10"/>
      <c r="E1" s="10"/>
      <c r="F1" s="29"/>
      <c r="G1" s="10"/>
      <c r="H1" s="10"/>
    </row>
    <row r="2" spans="1:8" ht="12">
      <c r="A2" s="30"/>
      <c r="C2" s="10"/>
      <c r="D2" s="10"/>
      <c r="E2" s="10"/>
      <c r="F2" s="10"/>
      <c r="G2" s="10"/>
      <c r="H2" s="10"/>
    </row>
    <row r="3" spans="1:8" ht="12">
      <c r="A3" s="31" t="s">
        <v>210</v>
      </c>
      <c r="C3" s="6"/>
      <c r="D3" s="10"/>
      <c r="E3" s="10"/>
      <c r="F3" s="10"/>
      <c r="G3" s="10"/>
      <c r="H3" s="10"/>
    </row>
    <row r="4" spans="1:8" ht="12">
      <c r="A4" s="31"/>
      <c r="B4" s="35" t="str">
        <f>'Note A'!B4</f>
        <v>FOR THE QUARTER ENDED  30 SEPTEMBER 2006</v>
      </c>
      <c r="C4" s="6"/>
      <c r="D4" s="10"/>
      <c r="E4" s="10"/>
      <c r="F4" s="10"/>
      <c r="G4" s="10"/>
      <c r="H4" s="10"/>
    </row>
    <row r="5" spans="1:8" ht="12">
      <c r="A5" s="31"/>
      <c r="C5" s="6"/>
      <c r="D5" s="10"/>
      <c r="E5" s="10"/>
      <c r="F5" s="10"/>
      <c r="G5" s="10"/>
      <c r="H5" s="25"/>
    </row>
    <row r="6" spans="2:10" ht="12">
      <c r="B6" s="10"/>
      <c r="C6" s="10"/>
      <c r="D6" s="10"/>
      <c r="E6" s="10"/>
      <c r="F6" s="10"/>
      <c r="G6" s="10"/>
      <c r="H6" s="25"/>
      <c r="J6" s="48"/>
    </row>
    <row r="7" spans="1:12" ht="12">
      <c r="A7" s="33">
        <f>'Note A'!A198+1</f>
        <v>15</v>
      </c>
      <c r="B7" s="34" t="s">
        <v>153</v>
      </c>
      <c r="C7" s="34"/>
      <c r="D7" s="34"/>
      <c r="E7" s="34"/>
      <c r="F7" s="62"/>
      <c r="G7" s="34"/>
      <c r="H7" s="61"/>
      <c r="I7" s="35"/>
      <c r="J7" s="35"/>
      <c r="K7" s="35"/>
      <c r="L7" s="35"/>
    </row>
    <row r="8" spans="2:12" ht="12">
      <c r="B8" s="10"/>
      <c r="C8" s="10"/>
      <c r="D8" s="10"/>
      <c r="E8" s="10"/>
      <c r="F8" s="10"/>
      <c r="G8" s="10"/>
      <c r="H8" s="10"/>
      <c r="J8" s="48"/>
      <c r="L8" s="53"/>
    </row>
    <row r="9" spans="2:8" ht="12">
      <c r="B9" s="10" t="s">
        <v>415</v>
      </c>
      <c r="C9" s="10"/>
      <c r="D9" s="10"/>
      <c r="E9" s="10"/>
      <c r="F9" s="10"/>
      <c r="G9" s="10"/>
      <c r="H9" s="10"/>
    </row>
    <row r="10" spans="2:8" ht="12">
      <c r="B10" s="10" t="s">
        <v>416</v>
      </c>
      <c r="C10" s="10"/>
      <c r="D10" s="10"/>
      <c r="E10" s="10"/>
      <c r="F10" s="10"/>
      <c r="G10" s="10"/>
      <c r="H10" s="10"/>
    </row>
    <row r="11" spans="2:8" ht="12">
      <c r="B11" s="10"/>
      <c r="C11" s="10"/>
      <c r="D11" s="10"/>
      <c r="E11" s="10"/>
      <c r="F11" s="10"/>
      <c r="G11" s="10"/>
      <c r="H11" s="10"/>
    </row>
    <row r="12" spans="2:8" ht="12">
      <c r="B12" s="10" t="s">
        <v>465</v>
      </c>
      <c r="C12" s="10"/>
      <c r="D12" s="10"/>
      <c r="E12" s="10"/>
      <c r="F12" s="10"/>
      <c r="G12" s="10"/>
      <c r="H12" s="10"/>
    </row>
    <row r="13" spans="2:8" ht="12">
      <c r="B13" s="10" t="s">
        <v>466</v>
      </c>
      <c r="C13" s="10"/>
      <c r="D13" s="10"/>
      <c r="E13" s="10"/>
      <c r="F13" s="10"/>
      <c r="G13" s="10"/>
      <c r="H13" s="10"/>
    </row>
    <row r="14" spans="2:8" ht="12">
      <c r="B14" s="10" t="s">
        <v>417</v>
      </c>
      <c r="C14" s="10"/>
      <c r="D14" s="10"/>
      <c r="E14" s="10"/>
      <c r="F14" s="10"/>
      <c r="G14" s="10"/>
      <c r="H14" s="10"/>
    </row>
    <row r="15" spans="2:8" ht="12">
      <c r="B15" s="10"/>
      <c r="C15" s="10"/>
      <c r="D15" s="10"/>
      <c r="E15" s="10"/>
      <c r="F15" s="10"/>
      <c r="G15" s="10"/>
      <c r="H15" s="10"/>
    </row>
    <row r="16" spans="2:8" ht="12">
      <c r="B16" s="10" t="s">
        <v>418</v>
      </c>
      <c r="C16" s="10"/>
      <c r="D16" s="10"/>
      <c r="E16" s="10"/>
      <c r="F16" s="10"/>
      <c r="G16" s="10"/>
      <c r="H16" s="10"/>
    </row>
    <row r="17" spans="2:8" ht="12">
      <c r="B17" s="10" t="s">
        <v>419</v>
      </c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2:14" ht="12">
      <c r="B19" s="10"/>
      <c r="C19" s="10"/>
      <c r="D19" s="10"/>
      <c r="E19" s="10"/>
      <c r="F19" s="10"/>
      <c r="G19" s="10"/>
      <c r="H19" s="10"/>
      <c r="N19" s="48"/>
    </row>
    <row r="20" spans="2:12" ht="12">
      <c r="B20" s="10"/>
      <c r="C20" s="10"/>
      <c r="D20" s="10"/>
      <c r="E20" s="10"/>
      <c r="F20" s="10"/>
      <c r="G20" s="10"/>
      <c r="H20" s="10"/>
      <c r="J20" s="48"/>
      <c r="K20" s="48"/>
      <c r="L20" s="48"/>
    </row>
    <row r="21" spans="1:12" ht="12">
      <c r="A21" s="33">
        <f>A7+1</f>
        <v>16</v>
      </c>
      <c r="B21" s="34" t="s">
        <v>164</v>
      </c>
      <c r="C21" s="34"/>
      <c r="D21" s="34"/>
      <c r="E21" s="34"/>
      <c r="F21" s="34"/>
      <c r="G21" s="34"/>
      <c r="H21" s="34"/>
      <c r="I21" s="35"/>
      <c r="J21" s="67"/>
      <c r="K21" s="67"/>
      <c r="L21" s="68"/>
    </row>
    <row r="22" spans="2:8" ht="12">
      <c r="B22" s="10"/>
      <c r="C22" s="10"/>
      <c r="D22" s="10"/>
      <c r="E22" s="10"/>
      <c r="F22" s="10"/>
      <c r="G22" s="10"/>
      <c r="H22" s="10"/>
    </row>
    <row r="23" spans="2:8" ht="12">
      <c r="B23" s="10" t="s">
        <v>559</v>
      </c>
      <c r="C23" s="10"/>
      <c r="D23" s="10"/>
      <c r="E23" s="10"/>
      <c r="F23" s="10"/>
      <c r="G23" s="10"/>
      <c r="H23" s="10"/>
    </row>
    <row r="24" spans="2:8" ht="12">
      <c r="B24" s="10" t="s">
        <v>420</v>
      </c>
      <c r="C24" s="10"/>
      <c r="D24" s="10"/>
      <c r="E24" s="10"/>
      <c r="F24" s="10"/>
      <c r="G24" s="10"/>
      <c r="H24" s="10"/>
    </row>
    <row r="25" spans="2:8" ht="12">
      <c r="B25" s="10"/>
      <c r="C25" s="10"/>
      <c r="D25" s="10"/>
      <c r="E25" s="10"/>
      <c r="F25" s="10"/>
      <c r="G25" s="10"/>
      <c r="H25" s="10"/>
    </row>
    <row r="26" spans="2:8" ht="12">
      <c r="B26" s="10" t="s">
        <v>560</v>
      </c>
      <c r="C26" s="10"/>
      <c r="D26" s="10"/>
      <c r="E26" s="10"/>
      <c r="F26" s="10"/>
      <c r="G26" s="10"/>
      <c r="H26" s="10"/>
    </row>
    <row r="27" spans="2:8" ht="12">
      <c r="B27" s="10" t="s">
        <v>467</v>
      </c>
      <c r="C27" s="10"/>
      <c r="D27" s="10"/>
      <c r="E27" s="10"/>
      <c r="F27" s="10"/>
      <c r="G27" s="10"/>
      <c r="H27" s="10"/>
    </row>
    <row r="28" spans="2:8" ht="12">
      <c r="B28" s="10" t="s">
        <v>414</v>
      </c>
      <c r="C28" s="10"/>
      <c r="D28" s="10"/>
      <c r="E28" s="10"/>
      <c r="F28" s="10"/>
      <c r="G28" s="10"/>
      <c r="H28" s="10"/>
    </row>
    <row r="29" spans="2:8" ht="12">
      <c r="B29" s="10"/>
      <c r="C29" s="10"/>
      <c r="D29" s="10"/>
      <c r="E29" s="10"/>
      <c r="F29" s="10"/>
      <c r="G29" s="10"/>
      <c r="H29" s="10"/>
    </row>
    <row r="30" spans="2:8" ht="12">
      <c r="B30" s="10" t="s">
        <v>432</v>
      </c>
      <c r="C30" s="10"/>
      <c r="D30" s="10"/>
      <c r="E30" s="10"/>
      <c r="F30" s="10"/>
      <c r="G30" s="10"/>
      <c r="H30" s="10"/>
    </row>
    <row r="31" spans="2:8" ht="12">
      <c r="B31" s="10"/>
      <c r="C31" s="10"/>
      <c r="D31" s="10"/>
      <c r="E31" s="10"/>
      <c r="F31" s="10"/>
      <c r="G31" s="10"/>
      <c r="H31" s="10"/>
    </row>
    <row r="32" spans="2:16" ht="12">
      <c r="B32" s="10"/>
      <c r="C32" s="10"/>
      <c r="D32" s="10"/>
      <c r="E32" s="10"/>
      <c r="F32" s="25"/>
      <c r="G32" s="10"/>
      <c r="H32" s="25"/>
      <c r="P32" s="48"/>
    </row>
    <row r="33" spans="2:16" ht="12">
      <c r="B33" s="10"/>
      <c r="C33" s="10"/>
      <c r="D33" s="10"/>
      <c r="E33" s="10"/>
      <c r="F33" s="10"/>
      <c r="G33" s="10"/>
      <c r="H33" s="10"/>
      <c r="P33" s="48"/>
    </row>
    <row r="34" spans="1:13" ht="12">
      <c r="A34" s="33">
        <f>A21+1</f>
        <v>17</v>
      </c>
      <c r="B34" s="34" t="s">
        <v>150</v>
      </c>
      <c r="C34" s="34"/>
      <c r="D34" s="34"/>
      <c r="E34" s="34"/>
      <c r="F34" s="34"/>
      <c r="G34" s="34"/>
      <c r="H34" s="34"/>
      <c r="I34" s="35"/>
      <c r="J34" s="35"/>
      <c r="K34" s="35"/>
      <c r="L34" s="35"/>
      <c r="M34" s="35"/>
    </row>
    <row r="35" spans="2:8" ht="12">
      <c r="B35" s="10"/>
      <c r="C35" s="10"/>
      <c r="D35" s="10"/>
      <c r="E35" s="10"/>
      <c r="F35" s="10"/>
      <c r="G35" s="10"/>
      <c r="H35" s="10"/>
    </row>
    <row r="36" spans="2:8" ht="12">
      <c r="B36" s="10" t="s">
        <v>169</v>
      </c>
      <c r="C36" s="10"/>
      <c r="D36" s="10"/>
      <c r="E36" s="10"/>
      <c r="F36" s="10"/>
      <c r="G36" s="10"/>
      <c r="H36" s="10"/>
    </row>
    <row r="37" spans="2:8" ht="12">
      <c r="B37" s="10" t="s">
        <v>242</v>
      </c>
      <c r="C37" s="10"/>
      <c r="D37" s="10"/>
      <c r="E37" s="10"/>
      <c r="F37" s="10"/>
      <c r="G37" s="10"/>
      <c r="H37" s="10"/>
    </row>
    <row r="38" spans="2:8" ht="12">
      <c r="B38" s="10" t="s">
        <v>243</v>
      </c>
      <c r="C38" s="10"/>
      <c r="D38" s="10"/>
      <c r="E38" s="10"/>
      <c r="F38" s="10"/>
      <c r="G38" s="10"/>
      <c r="H38" s="10"/>
    </row>
    <row r="39" spans="2:8" ht="12">
      <c r="B39" s="10" t="s">
        <v>213</v>
      </c>
      <c r="C39" s="10"/>
      <c r="D39" s="10"/>
      <c r="E39" s="10"/>
      <c r="F39" s="10"/>
      <c r="G39" s="10"/>
      <c r="H39" s="10"/>
    </row>
    <row r="40" spans="2:8" ht="12">
      <c r="B40" s="10" t="s">
        <v>215</v>
      </c>
      <c r="C40" s="10"/>
      <c r="D40" s="10"/>
      <c r="E40" s="10"/>
      <c r="F40" s="10"/>
      <c r="G40" s="10"/>
      <c r="H40" s="10"/>
    </row>
    <row r="41" spans="2:8" ht="12">
      <c r="B41" s="10" t="s">
        <v>214</v>
      </c>
      <c r="C41" s="10"/>
      <c r="D41" s="10"/>
      <c r="E41" s="10"/>
      <c r="F41" s="10"/>
      <c r="G41" s="10"/>
      <c r="H41" s="10"/>
    </row>
    <row r="42" spans="2:8" ht="12">
      <c r="B42" s="10"/>
      <c r="C42" s="10"/>
      <c r="D42" s="10"/>
      <c r="E42" s="10"/>
      <c r="F42" s="10"/>
      <c r="G42" s="10"/>
      <c r="H42" s="10"/>
    </row>
    <row r="43" spans="2:8" ht="12">
      <c r="B43" s="10"/>
      <c r="C43" s="10"/>
      <c r="D43" s="10"/>
      <c r="E43" s="10"/>
      <c r="F43" s="10"/>
      <c r="G43" s="10"/>
      <c r="H43" s="10"/>
    </row>
    <row r="44" spans="1:8" ht="12">
      <c r="A44" s="33">
        <f>A34+1</f>
        <v>18</v>
      </c>
      <c r="B44" s="34" t="s">
        <v>151</v>
      </c>
      <c r="C44" s="34"/>
      <c r="D44" s="34"/>
      <c r="E44" s="34"/>
      <c r="F44" s="34"/>
      <c r="G44" s="34"/>
      <c r="H44" s="34"/>
    </row>
    <row r="45" spans="2:8" ht="12">
      <c r="B45" s="10"/>
      <c r="C45" s="10"/>
      <c r="D45" s="10"/>
      <c r="E45" s="10"/>
      <c r="F45" s="10"/>
      <c r="G45" s="10"/>
      <c r="H45" s="10"/>
    </row>
    <row r="46" spans="2:8" ht="12">
      <c r="B46" s="10" t="s">
        <v>232</v>
      </c>
      <c r="C46" s="10"/>
      <c r="D46" s="10"/>
      <c r="E46" s="10"/>
      <c r="F46" s="10"/>
      <c r="G46" s="10"/>
      <c r="H46" s="10"/>
    </row>
    <row r="47" spans="2:8" ht="12">
      <c r="B47" s="10"/>
      <c r="C47" s="10"/>
      <c r="D47" s="10"/>
      <c r="E47" s="10"/>
      <c r="F47" s="10"/>
      <c r="G47" s="10"/>
      <c r="H47" s="10"/>
    </row>
    <row r="48" spans="2:10" ht="12">
      <c r="B48" s="10"/>
      <c r="C48" s="10"/>
      <c r="D48" s="10"/>
      <c r="E48" s="10"/>
      <c r="F48" s="10"/>
      <c r="G48" s="10"/>
      <c r="H48" s="10"/>
      <c r="J48" s="36"/>
    </row>
    <row r="49" spans="1:8" s="35" customFormat="1" ht="12">
      <c r="A49" s="33">
        <f>A44+1</f>
        <v>19</v>
      </c>
      <c r="B49" s="34" t="s">
        <v>93</v>
      </c>
      <c r="C49" s="34"/>
      <c r="D49" s="34"/>
      <c r="E49" s="34"/>
      <c r="F49" s="34"/>
      <c r="G49" s="34"/>
      <c r="H49" s="34"/>
    </row>
    <row r="50" spans="2:13" ht="12">
      <c r="B50" s="10"/>
      <c r="C50" s="10"/>
      <c r="D50" s="10"/>
      <c r="E50" s="10"/>
      <c r="F50" s="10"/>
      <c r="G50" s="10"/>
      <c r="H50" s="10"/>
      <c r="I50" s="11"/>
      <c r="J50" s="144" t="s">
        <v>421</v>
      </c>
      <c r="K50" s="144"/>
      <c r="L50" s="144"/>
      <c r="M50" s="36"/>
    </row>
    <row r="51" spans="2:13" ht="12">
      <c r="B51" s="10"/>
      <c r="C51" s="10"/>
      <c r="D51" s="10"/>
      <c r="E51" s="10"/>
      <c r="F51" s="10"/>
      <c r="G51" s="10"/>
      <c r="H51" s="10"/>
      <c r="I51" s="35"/>
      <c r="J51" s="150" t="s">
        <v>422</v>
      </c>
      <c r="K51" s="144"/>
      <c r="L51" s="144"/>
      <c r="M51" s="38"/>
    </row>
    <row r="52" spans="2:19" ht="12">
      <c r="B52" s="10"/>
      <c r="C52" s="10"/>
      <c r="D52" s="10"/>
      <c r="E52" s="10"/>
      <c r="F52" s="10"/>
      <c r="G52" s="10"/>
      <c r="H52" s="10"/>
      <c r="J52" s="76" t="s">
        <v>317</v>
      </c>
      <c r="L52" s="38" t="s">
        <v>244</v>
      </c>
      <c r="M52" s="36"/>
      <c r="Q52" s="10"/>
      <c r="R52" s="10"/>
      <c r="S52" s="10"/>
    </row>
    <row r="53" spans="2:19" ht="12">
      <c r="B53" s="10"/>
      <c r="C53" s="10"/>
      <c r="D53" s="10"/>
      <c r="E53" s="10"/>
      <c r="F53" s="10"/>
      <c r="G53" s="10"/>
      <c r="H53" s="10"/>
      <c r="J53" s="21" t="s">
        <v>23</v>
      </c>
      <c r="L53" s="20" t="s">
        <v>23</v>
      </c>
      <c r="M53" s="20"/>
      <c r="Q53" s="10"/>
      <c r="R53" s="10"/>
      <c r="S53" s="10"/>
    </row>
    <row r="54" spans="2:19" ht="12">
      <c r="B54" s="10" t="s">
        <v>189</v>
      </c>
      <c r="C54" s="10"/>
      <c r="D54" s="10"/>
      <c r="E54" s="10"/>
      <c r="F54" s="10"/>
      <c r="G54" s="10"/>
      <c r="H54" s="10"/>
      <c r="J54" s="21">
        <f>-225+203</f>
        <v>-22</v>
      </c>
      <c r="L54" s="20">
        <v>-273</v>
      </c>
      <c r="M54" s="20"/>
      <c r="Q54" s="10"/>
      <c r="R54" s="10"/>
      <c r="S54" s="10"/>
    </row>
    <row r="55" spans="2:19" ht="12">
      <c r="B55" s="10" t="s">
        <v>236</v>
      </c>
      <c r="C55" s="10"/>
      <c r="D55" s="10"/>
      <c r="E55" s="10"/>
      <c r="F55" s="10"/>
      <c r="G55" s="10"/>
      <c r="H55" s="10"/>
      <c r="J55" s="21">
        <v>0</v>
      </c>
      <c r="L55" s="20">
        <v>0</v>
      </c>
      <c r="M55" s="20"/>
      <c r="Q55" s="10"/>
      <c r="R55" s="10"/>
      <c r="S55" s="10"/>
    </row>
    <row r="56" spans="2:19" ht="12">
      <c r="B56" s="10" t="s">
        <v>237</v>
      </c>
      <c r="C56" s="10"/>
      <c r="D56" s="10"/>
      <c r="E56" s="10"/>
      <c r="F56" s="10"/>
      <c r="G56" s="10"/>
      <c r="H56" s="10"/>
      <c r="J56" s="49">
        <v>866</v>
      </c>
      <c r="L56" s="24">
        <v>367</v>
      </c>
      <c r="M56" s="20"/>
      <c r="Q56" s="10"/>
      <c r="R56" s="10"/>
      <c r="S56" s="10"/>
    </row>
    <row r="57" spans="2:19" ht="12">
      <c r="B57" s="10"/>
      <c r="C57" s="10"/>
      <c r="D57" s="10"/>
      <c r="E57" s="10"/>
      <c r="F57" s="10"/>
      <c r="G57" s="10"/>
      <c r="H57" s="10"/>
      <c r="J57" s="21">
        <f>SUM(J54:J56)</f>
        <v>844</v>
      </c>
      <c r="L57" s="20">
        <f>SUM(L54:L56)</f>
        <v>94</v>
      </c>
      <c r="M57" s="20"/>
      <c r="Q57" s="10"/>
      <c r="R57" s="10"/>
      <c r="S57" s="10"/>
    </row>
    <row r="58" spans="2:19" ht="12">
      <c r="B58" s="10" t="s">
        <v>238</v>
      </c>
      <c r="C58" s="10"/>
      <c r="D58" s="10"/>
      <c r="E58" s="10"/>
      <c r="F58" s="10"/>
      <c r="G58" s="10"/>
      <c r="H58" s="10"/>
      <c r="J58" s="77">
        <v>-135</v>
      </c>
      <c r="L58" s="36">
        <v>223</v>
      </c>
      <c r="N58" s="10"/>
      <c r="O58" s="10"/>
      <c r="Q58" s="10"/>
      <c r="R58" s="10"/>
      <c r="S58" s="10"/>
    </row>
    <row r="59" spans="2:19" ht="12.75" thickBot="1">
      <c r="B59" s="28" t="s">
        <v>423</v>
      </c>
      <c r="C59" s="10"/>
      <c r="D59" s="10"/>
      <c r="E59" s="10"/>
      <c r="G59" s="10"/>
      <c r="H59" s="10"/>
      <c r="J59" s="58">
        <f>SUM(J57:J58)</f>
        <v>709</v>
      </c>
      <c r="K59" s="26"/>
      <c r="L59" s="55">
        <f>SUM(L57:L58)</f>
        <v>317</v>
      </c>
      <c r="M59" s="39"/>
      <c r="N59" s="10"/>
      <c r="Q59" s="10"/>
      <c r="R59" s="10"/>
      <c r="S59" s="10"/>
    </row>
    <row r="60" spans="2:19" ht="12.75" thickTop="1">
      <c r="B60" s="10"/>
      <c r="C60" s="10"/>
      <c r="D60" s="10"/>
      <c r="E60" s="10"/>
      <c r="G60" s="10"/>
      <c r="H60" s="10"/>
      <c r="J60" s="47"/>
      <c r="L60" s="40"/>
      <c r="M60" s="26"/>
      <c r="N60" s="10"/>
      <c r="Q60" s="10"/>
      <c r="R60" s="10"/>
      <c r="S60" s="10"/>
    </row>
    <row r="61" spans="2:19" ht="12">
      <c r="B61" s="10"/>
      <c r="C61" s="10"/>
      <c r="D61" s="10"/>
      <c r="E61" s="10"/>
      <c r="G61" s="10"/>
      <c r="H61" s="10"/>
      <c r="J61" s="47"/>
      <c r="L61" s="40"/>
      <c r="M61" s="26"/>
      <c r="N61" s="10"/>
      <c r="Q61" s="10"/>
      <c r="R61" s="10"/>
      <c r="S61" s="10"/>
    </row>
    <row r="62" spans="2:19" ht="12">
      <c r="B62" s="10"/>
      <c r="C62" s="10"/>
      <c r="D62" s="10"/>
      <c r="E62" s="10"/>
      <c r="G62" s="10"/>
      <c r="H62" s="10"/>
      <c r="J62" s="47"/>
      <c r="L62" s="40"/>
      <c r="M62" s="26"/>
      <c r="N62" s="10"/>
      <c r="Q62" s="10"/>
      <c r="R62" s="10"/>
      <c r="S62" s="10"/>
    </row>
    <row r="63" spans="1:19" ht="12">
      <c r="A63" s="33">
        <f>A49</f>
        <v>19</v>
      </c>
      <c r="B63" s="34" t="s">
        <v>431</v>
      </c>
      <c r="C63" s="10"/>
      <c r="D63" s="10"/>
      <c r="E63" s="10"/>
      <c r="G63" s="10"/>
      <c r="H63" s="10"/>
      <c r="J63" s="47"/>
      <c r="L63" s="40"/>
      <c r="M63" s="26"/>
      <c r="N63" s="10"/>
      <c r="Q63" s="10"/>
      <c r="R63" s="10"/>
      <c r="S63" s="10"/>
    </row>
    <row r="64" spans="2:19" ht="12">
      <c r="B64" s="10"/>
      <c r="C64" s="10"/>
      <c r="D64" s="10"/>
      <c r="E64" s="10"/>
      <c r="G64" s="10"/>
      <c r="H64" s="10"/>
      <c r="J64" s="149" t="str">
        <f>J50</f>
        <v>3 months ended</v>
      </c>
      <c r="K64" s="149"/>
      <c r="L64" s="149"/>
      <c r="M64" s="26"/>
      <c r="N64" s="10"/>
      <c r="Q64" s="10"/>
      <c r="R64" s="10"/>
      <c r="S64" s="10"/>
    </row>
    <row r="65" spans="2:19" ht="12">
      <c r="B65" s="10"/>
      <c r="C65" s="10"/>
      <c r="D65" s="10"/>
      <c r="E65" s="10"/>
      <c r="G65" s="10"/>
      <c r="H65" s="10"/>
      <c r="J65" s="149" t="str">
        <f>J51</f>
        <v>30 September</v>
      </c>
      <c r="K65" s="149"/>
      <c r="L65" s="149"/>
      <c r="M65" s="26"/>
      <c r="N65" s="10"/>
      <c r="Q65" s="10"/>
      <c r="R65" s="10"/>
      <c r="S65" s="10"/>
    </row>
    <row r="66" spans="2:19" ht="12">
      <c r="B66" s="10"/>
      <c r="C66" s="10"/>
      <c r="D66" s="10"/>
      <c r="E66" s="10"/>
      <c r="G66" s="10"/>
      <c r="H66" s="10"/>
      <c r="J66" s="47" t="str">
        <f>J52</f>
        <v>2006</v>
      </c>
      <c r="L66" s="40" t="str">
        <f>L52</f>
        <v>2005</v>
      </c>
      <c r="M66" s="26"/>
      <c r="N66" s="10"/>
      <c r="Q66" s="10"/>
      <c r="R66" s="10"/>
      <c r="S66" s="10"/>
    </row>
    <row r="67" spans="2:20" ht="12">
      <c r="B67" s="10" t="s">
        <v>137</v>
      </c>
      <c r="C67" s="10"/>
      <c r="D67" s="10"/>
      <c r="E67" s="10"/>
      <c r="G67" s="10"/>
      <c r="H67" s="10"/>
      <c r="J67" s="47" t="str">
        <f>J53</f>
        <v>RM'000</v>
      </c>
      <c r="L67" s="40" t="str">
        <f>L53</f>
        <v>RM'000</v>
      </c>
      <c r="M67" s="26"/>
      <c r="N67" s="10"/>
      <c r="Q67" s="10"/>
      <c r="R67" s="10"/>
      <c r="S67" s="10"/>
      <c r="T67" s="53"/>
    </row>
    <row r="68" spans="2:19" ht="12">
      <c r="B68" s="10" t="s">
        <v>138</v>
      </c>
      <c r="C68" s="10"/>
      <c r="D68" s="10"/>
      <c r="E68" s="10"/>
      <c r="G68" s="10"/>
      <c r="H68" s="10"/>
      <c r="J68" s="47">
        <v>-345</v>
      </c>
      <c r="L68" s="40">
        <v>-170</v>
      </c>
      <c r="M68" s="26"/>
      <c r="N68" s="10"/>
      <c r="Q68" s="34"/>
      <c r="R68" s="34"/>
      <c r="S68" s="10"/>
    </row>
    <row r="69" spans="2:19" ht="12">
      <c r="B69" s="10" t="s">
        <v>139</v>
      </c>
      <c r="C69" s="10"/>
      <c r="D69" s="10"/>
      <c r="E69" s="10"/>
      <c r="G69" s="10"/>
      <c r="H69" s="10"/>
      <c r="J69" s="47">
        <v>1054</v>
      </c>
      <c r="L69" s="40">
        <v>487</v>
      </c>
      <c r="M69" s="26"/>
      <c r="N69" s="10"/>
      <c r="Q69" s="10"/>
      <c r="R69" s="10"/>
      <c r="S69" s="10"/>
    </row>
    <row r="70" spans="2:19" ht="12.75" thickBot="1">
      <c r="B70" s="10"/>
      <c r="C70" s="10"/>
      <c r="D70" s="10"/>
      <c r="E70" s="10"/>
      <c r="F70" s="10"/>
      <c r="G70" s="10"/>
      <c r="H70" s="10"/>
      <c r="J70" s="58">
        <f>SUM(J68:J69)</f>
        <v>709</v>
      </c>
      <c r="L70" s="55">
        <f>SUM(L68:L69)</f>
        <v>317</v>
      </c>
      <c r="Q70" s="10"/>
      <c r="R70" s="10"/>
      <c r="S70" s="10"/>
    </row>
    <row r="71" spans="2:12" ht="12.75" thickTop="1">
      <c r="B71" s="10"/>
      <c r="C71" s="10"/>
      <c r="D71" s="10"/>
      <c r="E71" s="10"/>
      <c r="F71" s="10"/>
      <c r="G71" s="10"/>
      <c r="H71" s="10"/>
      <c r="J71" s="21"/>
      <c r="L71" s="20"/>
    </row>
    <row r="72" spans="2:10" ht="12">
      <c r="B72" s="10" t="s">
        <v>191</v>
      </c>
      <c r="C72" s="10"/>
      <c r="D72" s="10"/>
      <c r="E72" s="10"/>
      <c r="F72" s="10"/>
      <c r="G72" s="10"/>
      <c r="H72" s="10"/>
      <c r="J72" s="117"/>
    </row>
    <row r="73" spans="2:10" ht="12">
      <c r="B73" s="10"/>
      <c r="C73" s="10"/>
      <c r="D73" s="10"/>
      <c r="E73" s="10"/>
      <c r="F73" s="10"/>
      <c r="G73" s="10"/>
      <c r="H73" s="10"/>
      <c r="J73" s="35"/>
    </row>
    <row r="74" spans="2:12" ht="12">
      <c r="B74" s="10" t="s">
        <v>192</v>
      </c>
      <c r="C74" s="10"/>
      <c r="D74" s="10"/>
      <c r="E74" s="10"/>
      <c r="F74" s="10"/>
      <c r="G74" s="10"/>
      <c r="H74" s="10"/>
      <c r="J74" s="12">
        <v>866</v>
      </c>
      <c r="K74" s="10"/>
      <c r="L74" s="11">
        <v>367</v>
      </c>
    </row>
    <row r="75" spans="2:12" ht="12">
      <c r="B75" s="10" t="s">
        <v>199</v>
      </c>
      <c r="C75" s="10"/>
      <c r="D75" s="10"/>
      <c r="E75" s="10"/>
      <c r="F75" s="10"/>
      <c r="G75" s="10"/>
      <c r="H75" s="10"/>
      <c r="J75" s="12">
        <v>11</v>
      </c>
      <c r="K75" s="10"/>
      <c r="L75" s="11">
        <v>108</v>
      </c>
    </row>
    <row r="76" spans="2:12" ht="12.75" thickBot="1">
      <c r="B76" s="10"/>
      <c r="C76" s="10"/>
      <c r="D76" s="10"/>
      <c r="E76" s="10"/>
      <c r="F76" s="63"/>
      <c r="G76" s="10"/>
      <c r="H76" s="10"/>
      <c r="J76" s="78">
        <f>SUM(J74:J75)</f>
        <v>877</v>
      </c>
      <c r="K76" s="10"/>
      <c r="L76" s="54">
        <f>SUM(L74:L75)</f>
        <v>475</v>
      </c>
    </row>
    <row r="77" spans="2:12" ht="12.75" thickTop="1">
      <c r="B77" s="10"/>
      <c r="C77" s="10"/>
      <c r="D77" s="10"/>
      <c r="E77" s="10"/>
      <c r="F77" s="10"/>
      <c r="G77" s="10"/>
      <c r="H77" s="10"/>
      <c r="J77" s="21"/>
      <c r="L77" s="20"/>
    </row>
    <row r="78" spans="2:8" ht="12">
      <c r="B78" s="10" t="s">
        <v>550</v>
      </c>
      <c r="C78" s="10"/>
      <c r="D78" s="10"/>
      <c r="E78" s="10"/>
      <c r="F78" s="10"/>
      <c r="G78" s="10"/>
      <c r="H78" s="10"/>
    </row>
    <row r="79" spans="2:8" ht="12">
      <c r="B79" s="10" t="s">
        <v>424</v>
      </c>
      <c r="C79" s="10"/>
      <c r="D79" s="10"/>
      <c r="E79" s="10"/>
      <c r="F79" s="10"/>
      <c r="G79" s="10"/>
      <c r="H79" s="10"/>
    </row>
    <row r="80" spans="2:8" ht="12" customHeight="1">
      <c r="B80" s="10" t="s">
        <v>315</v>
      </c>
      <c r="C80" s="10"/>
      <c r="D80" s="10"/>
      <c r="E80" s="10"/>
      <c r="F80" s="10"/>
      <c r="G80" s="10"/>
      <c r="H80" s="10"/>
    </row>
    <row r="81" spans="2:8" ht="12" customHeight="1">
      <c r="B81" s="10"/>
      <c r="C81" s="10"/>
      <c r="D81" s="10"/>
      <c r="E81" s="10"/>
      <c r="F81" s="10"/>
      <c r="G81" s="10"/>
      <c r="H81" s="10"/>
    </row>
    <row r="82" spans="2:8" ht="12" customHeight="1">
      <c r="B82" s="10"/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1:8" s="35" customFormat="1" ht="12">
      <c r="A84" s="33">
        <f>A49+1</f>
        <v>20</v>
      </c>
      <c r="B84" s="34" t="s">
        <v>140</v>
      </c>
      <c r="C84" s="34"/>
      <c r="D84" s="34"/>
      <c r="E84" s="34"/>
      <c r="F84" s="34"/>
      <c r="G84" s="34"/>
      <c r="H84" s="34"/>
    </row>
    <row r="85" spans="2:8" ht="12">
      <c r="B85" s="10"/>
      <c r="C85" s="10"/>
      <c r="D85" s="10"/>
      <c r="E85" s="10"/>
      <c r="F85" s="10"/>
      <c r="G85" s="10"/>
      <c r="H85" s="10"/>
    </row>
    <row r="86" spans="2:8" ht="12">
      <c r="B86" s="10" t="s">
        <v>425</v>
      </c>
      <c r="C86" s="10"/>
      <c r="D86" s="10"/>
      <c r="E86" s="10"/>
      <c r="F86" s="10"/>
      <c r="G86" s="10"/>
      <c r="H86" s="10"/>
    </row>
    <row r="87" spans="2:12" ht="12">
      <c r="B87" s="37" t="s">
        <v>318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ht="12">
      <c r="B88" s="37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ht="12">
      <c r="B89" s="37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ht="1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8" s="35" customFormat="1" ht="12">
      <c r="A91" s="33">
        <f>A84+1</f>
        <v>21</v>
      </c>
      <c r="B91" s="34" t="s">
        <v>141</v>
      </c>
      <c r="C91" s="34"/>
      <c r="D91" s="34"/>
      <c r="E91" s="34"/>
      <c r="F91" s="34"/>
      <c r="G91" s="34"/>
      <c r="H91" s="34"/>
    </row>
    <row r="92" spans="2:8" ht="12">
      <c r="B92" s="10"/>
      <c r="C92" s="10"/>
      <c r="D92" s="10"/>
      <c r="E92" s="10"/>
      <c r="F92" s="10"/>
      <c r="G92" s="10"/>
      <c r="H92" s="10"/>
    </row>
    <row r="93" spans="2:8" ht="12">
      <c r="B93" s="10" t="s">
        <v>430</v>
      </c>
      <c r="C93" s="10"/>
      <c r="D93" s="10"/>
      <c r="E93" s="10"/>
      <c r="F93" s="10"/>
      <c r="G93" s="10"/>
      <c r="H93" s="10"/>
    </row>
    <row r="94" spans="2:8" ht="12">
      <c r="B94" s="10"/>
      <c r="C94" s="10"/>
      <c r="D94" s="10"/>
      <c r="E94" s="10"/>
      <c r="F94" s="10"/>
      <c r="G94" s="10"/>
      <c r="H94" s="10"/>
    </row>
    <row r="95" spans="2:8" ht="12">
      <c r="B95" s="10" t="s">
        <v>246</v>
      </c>
      <c r="C95" s="10"/>
      <c r="D95" s="10"/>
      <c r="E95" s="10"/>
      <c r="F95" s="10"/>
      <c r="G95" s="10"/>
      <c r="H95" s="10"/>
    </row>
    <row r="96" spans="2:8" ht="12">
      <c r="B96" s="10"/>
      <c r="C96" s="10"/>
      <c r="D96" s="10"/>
      <c r="E96" s="10"/>
      <c r="F96" s="10"/>
      <c r="G96" s="10"/>
      <c r="H96" s="10"/>
    </row>
    <row r="97" spans="2:10" ht="12">
      <c r="B97" s="10"/>
      <c r="C97" s="10"/>
      <c r="D97" s="10"/>
      <c r="E97" s="10"/>
      <c r="F97" s="10"/>
      <c r="G97" s="10"/>
      <c r="H97" s="10"/>
      <c r="J97" s="20" t="s">
        <v>23</v>
      </c>
    </row>
    <row r="98" spans="2:10" ht="12">
      <c r="B98" s="10" t="s">
        <v>287</v>
      </c>
      <c r="C98" s="10"/>
      <c r="D98" s="10"/>
      <c r="E98" s="10"/>
      <c r="F98" s="10"/>
      <c r="G98" s="10"/>
      <c r="H98" s="10"/>
      <c r="J98" s="20">
        <v>350</v>
      </c>
    </row>
    <row r="99" spans="2:10" ht="12">
      <c r="B99" s="10" t="s">
        <v>288</v>
      </c>
      <c r="C99" s="10"/>
      <c r="D99" s="10"/>
      <c r="E99" s="10"/>
      <c r="F99" s="10"/>
      <c r="G99" s="10"/>
      <c r="H99" s="10"/>
      <c r="J99" s="20">
        <v>114</v>
      </c>
    </row>
    <row r="100" spans="2:10" ht="12">
      <c r="B100" s="10" t="s">
        <v>426</v>
      </c>
      <c r="C100" s="10"/>
      <c r="D100" s="10"/>
      <c r="E100" s="10"/>
      <c r="F100" s="10"/>
      <c r="G100" s="10"/>
      <c r="H100" s="10"/>
      <c r="J100" s="20">
        <v>137</v>
      </c>
    </row>
    <row r="101" spans="2:10" ht="12">
      <c r="B101" s="10"/>
      <c r="C101" s="10"/>
      <c r="D101" s="10"/>
      <c r="E101" s="10"/>
      <c r="F101" s="10"/>
      <c r="G101" s="10"/>
      <c r="H101" s="10"/>
      <c r="J101" s="20"/>
    </row>
    <row r="102" spans="2:10" ht="12">
      <c r="B102" s="10"/>
      <c r="C102" s="10"/>
      <c r="D102" s="10"/>
      <c r="E102" s="10"/>
      <c r="F102" s="10"/>
      <c r="G102" s="10"/>
      <c r="H102" s="10"/>
      <c r="J102" s="20"/>
    </row>
    <row r="103" spans="1:8" s="35" customFormat="1" ht="12">
      <c r="A103" s="33">
        <f>A91+1</f>
        <v>22</v>
      </c>
      <c r="B103" s="34" t="s">
        <v>167</v>
      </c>
      <c r="C103" s="34"/>
      <c r="D103" s="34"/>
      <c r="E103" s="34"/>
      <c r="F103" s="34"/>
      <c r="G103" s="34"/>
      <c r="H103" s="34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 hidden="1">
      <c r="B105" s="10" t="s">
        <v>289</v>
      </c>
      <c r="C105" s="10"/>
      <c r="D105" s="10"/>
      <c r="E105" s="10"/>
      <c r="F105" s="10"/>
      <c r="G105" s="10"/>
      <c r="H105" s="10"/>
    </row>
    <row r="106" spans="2:8" ht="12" hidden="1">
      <c r="B106" s="10"/>
      <c r="C106" s="10"/>
      <c r="D106" s="10"/>
      <c r="E106" s="10"/>
      <c r="F106" s="10"/>
      <c r="G106" s="10"/>
      <c r="H106" s="10"/>
    </row>
    <row r="107" spans="2:8" ht="12" hidden="1">
      <c r="B107" s="10" t="s">
        <v>290</v>
      </c>
      <c r="C107" s="10"/>
      <c r="D107" s="10"/>
      <c r="E107" s="10"/>
      <c r="F107" s="10"/>
      <c r="G107" s="10"/>
      <c r="H107" s="10"/>
    </row>
    <row r="108" spans="2:8" ht="12" hidden="1">
      <c r="B108" s="10" t="s">
        <v>313</v>
      </c>
      <c r="C108" s="10"/>
      <c r="D108" s="10"/>
      <c r="E108" s="10"/>
      <c r="F108" s="10"/>
      <c r="G108" s="10"/>
      <c r="H108" s="10"/>
    </row>
    <row r="109" spans="2:8" ht="12" hidden="1">
      <c r="B109" s="10" t="s">
        <v>280</v>
      </c>
      <c r="C109" s="10"/>
      <c r="D109" s="10"/>
      <c r="E109" s="10"/>
      <c r="F109" s="10"/>
      <c r="G109" s="10"/>
      <c r="H109" s="10"/>
    </row>
    <row r="110" spans="2:8" ht="12" hidden="1">
      <c r="B110" s="10" t="s">
        <v>282</v>
      </c>
      <c r="C110" s="10"/>
      <c r="D110" s="10"/>
      <c r="E110" s="10"/>
      <c r="F110" s="10"/>
      <c r="G110" s="10"/>
      <c r="H110" s="10"/>
    </row>
    <row r="111" spans="2:8" ht="12" hidden="1">
      <c r="B111" s="10" t="s">
        <v>281</v>
      </c>
      <c r="C111" s="10"/>
      <c r="D111" s="10"/>
      <c r="E111" s="10"/>
      <c r="F111" s="10"/>
      <c r="G111" s="10"/>
      <c r="H111" s="10"/>
    </row>
    <row r="112" spans="2:8" ht="12" hidden="1">
      <c r="B112" s="10" t="s">
        <v>307</v>
      </c>
      <c r="C112" s="10"/>
      <c r="D112" s="10"/>
      <c r="E112" s="10"/>
      <c r="F112" s="10"/>
      <c r="G112" s="10"/>
      <c r="H112" s="10"/>
    </row>
    <row r="113" spans="2:8" ht="12" hidden="1">
      <c r="B113" s="10"/>
      <c r="C113" s="10"/>
      <c r="D113" s="10"/>
      <c r="E113" s="10"/>
      <c r="F113" s="10"/>
      <c r="G113" s="10"/>
      <c r="H113" s="10"/>
    </row>
    <row r="114" spans="2:8" ht="12" hidden="1">
      <c r="B114" s="10" t="s">
        <v>291</v>
      </c>
      <c r="C114" s="10"/>
      <c r="D114" s="10"/>
      <c r="E114" s="10"/>
      <c r="F114" s="10"/>
      <c r="G114" s="10"/>
      <c r="H114" s="10"/>
    </row>
    <row r="115" spans="2:8" ht="12" hidden="1">
      <c r="B115" s="10" t="s">
        <v>279</v>
      </c>
      <c r="C115" s="10"/>
      <c r="D115" s="10"/>
      <c r="E115" s="10"/>
      <c r="F115" s="10"/>
      <c r="G115" s="10"/>
      <c r="H115" s="10"/>
    </row>
    <row r="116" spans="2:8" ht="12" hidden="1">
      <c r="B116" s="10" t="s">
        <v>309</v>
      </c>
      <c r="C116" s="10"/>
      <c r="D116" s="10"/>
      <c r="E116" s="10"/>
      <c r="F116" s="10"/>
      <c r="G116" s="10"/>
      <c r="H116" s="10"/>
    </row>
    <row r="117" spans="2:8" ht="12" hidden="1">
      <c r="B117" s="10"/>
      <c r="C117" s="10"/>
      <c r="D117" s="10"/>
      <c r="E117" s="10"/>
      <c r="F117" s="10"/>
      <c r="G117" s="10"/>
      <c r="H117" s="10"/>
    </row>
    <row r="118" spans="2:8" ht="12" hidden="1">
      <c r="B118" s="10"/>
      <c r="C118" s="10"/>
      <c r="D118" s="10"/>
      <c r="E118" s="10"/>
      <c r="F118" s="10"/>
      <c r="G118" s="10"/>
      <c r="H118" s="10"/>
    </row>
    <row r="119" spans="2:8" ht="12" hidden="1">
      <c r="B119" s="10"/>
      <c r="C119" s="10"/>
      <c r="D119" s="10"/>
      <c r="E119" s="10"/>
      <c r="F119" s="10"/>
      <c r="G119" s="10"/>
      <c r="H119" s="10"/>
    </row>
    <row r="120" spans="1:8" ht="12" hidden="1">
      <c r="A120" s="33">
        <f>A103</f>
        <v>22</v>
      </c>
      <c r="B120" s="34" t="s">
        <v>308</v>
      </c>
      <c r="C120" s="10"/>
      <c r="D120" s="10"/>
      <c r="E120" s="10"/>
      <c r="F120" s="10"/>
      <c r="G120" s="10"/>
      <c r="H120" s="10"/>
    </row>
    <row r="121" spans="2:8" ht="12" hidden="1">
      <c r="B121" s="10"/>
      <c r="C121" s="10"/>
      <c r="D121" s="10"/>
      <c r="E121" s="10"/>
      <c r="F121" s="10"/>
      <c r="G121" s="10"/>
      <c r="H121" s="10"/>
    </row>
    <row r="122" spans="2:8" ht="12" hidden="1">
      <c r="B122" s="10" t="s">
        <v>292</v>
      </c>
      <c r="C122" s="10"/>
      <c r="D122" s="10"/>
      <c r="E122" s="10"/>
      <c r="F122" s="10"/>
      <c r="G122" s="10"/>
      <c r="H122" s="10"/>
    </row>
    <row r="123" spans="2:8" ht="12" hidden="1">
      <c r="B123" s="10" t="s">
        <v>220</v>
      </c>
      <c r="C123" s="10"/>
      <c r="D123" s="10"/>
      <c r="E123" s="10"/>
      <c r="F123" s="10"/>
      <c r="G123" s="10"/>
      <c r="H123" s="10"/>
    </row>
    <row r="124" spans="2:8" ht="12" hidden="1">
      <c r="B124" s="10" t="s">
        <v>310</v>
      </c>
      <c r="C124" s="10"/>
      <c r="D124" s="10"/>
      <c r="E124" s="10"/>
      <c r="F124" s="10"/>
      <c r="G124" s="10"/>
      <c r="H124" s="10"/>
    </row>
    <row r="125" spans="2:8" ht="12" hidden="1">
      <c r="B125" s="10"/>
      <c r="C125" s="10"/>
      <c r="D125" s="10"/>
      <c r="E125" s="10"/>
      <c r="F125" s="10"/>
      <c r="G125" s="10"/>
      <c r="H125" s="10"/>
    </row>
    <row r="126" spans="2:8" ht="12" hidden="1">
      <c r="B126" s="10" t="s">
        <v>293</v>
      </c>
      <c r="C126" s="10"/>
      <c r="D126" s="10"/>
      <c r="E126" s="10"/>
      <c r="F126" s="10"/>
      <c r="G126" s="10"/>
      <c r="H126" s="10"/>
    </row>
    <row r="127" spans="2:8" ht="12" hidden="1">
      <c r="B127" s="10" t="s">
        <v>278</v>
      </c>
      <c r="C127" s="10"/>
      <c r="D127" s="10"/>
      <c r="E127" s="10"/>
      <c r="F127" s="10"/>
      <c r="G127" s="10"/>
      <c r="H127" s="10"/>
    </row>
    <row r="128" spans="2:8" ht="12" hidden="1">
      <c r="B128" s="10"/>
      <c r="C128" s="10"/>
      <c r="D128" s="10"/>
      <c r="E128" s="10"/>
      <c r="F128" s="10"/>
      <c r="G128" s="10"/>
      <c r="H128" s="10"/>
    </row>
    <row r="129" spans="2:8" ht="12" hidden="1">
      <c r="B129" s="10" t="s">
        <v>294</v>
      </c>
      <c r="C129" s="10"/>
      <c r="D129" s="10"/>
      <c r="E129" s="10"/>
      <c r="F129" s="10"/>
      <c r="G129" s="10"/>
      <c r="H129" s="10"/>
    </row>
    <row r="130" spans="2:8" ht="12" hidden="1">
      <c r="B130" s="10" t="s">
        <v>277</v>
      </c>
      <c r="C130" s="10"/>
      <c r="D130" s="10"/>
      <c r="E130" s="10"/>
      <c r="F130" s="10"/>
      <c r="G130" s="10"/>
      <c r="H130" s="10"/>
    </row>
    <row r="131" spans="2:8" ht="12" hidden="1">
      <c r="B131" s="10" t="s">
        <v>276</v>
      </c>
      <c r="C131" s="10"/>
      <c r="D131" s="10"/>
      <c r="E131" s="10"/>
      <c r="F131" s="10"/>
      <c r="G131" s="10"/>
      <c r="H131" s="10"/>
    </row>
    <row r="132" spans="2:8" ht="12" hidden="1">
      <c r="B132" s="10"/>
      <c r="C132" s="10"/>
      <c r="D132" s="10"/>
      <c r="E132" s="10"/>
      <c r="F132" s="10"/>
      <c r="G132" s="10"/>
      <c r="H132" s="10"/>
    </row>
    <row r="133" spans="2:8" ht="12" hidden="1">
      <c r="B133" s="10" t="s">
        <v>275</v>
      </c>
      <c r="C133" s="10"/>
      <c r="D133" s="10"/>
      <c r="E133" s="10"/>
      <c r="F133" s="10"/>
      <c r="G133" s="10"/>
      <c r="H133" s="10"/>
    </row>
    <row r="134" spans="2:8" ht="12" hidden="1">
      <c r="B134" s="10" t="s">
        <v>274</v>
      </c>
      <c r="C134" s="10"/>
      <c r="D134" s="10"/>
      <c r="E134" s="10"/>
      <c r="F134" s="10"/>
      <c r="G134" s="10"/>
      <c r="H134" s="10"/>
    </row>
    <row r="135" spans="2:8" ht="12" hidden="1">
      <c r="B135" s="10"/>
      <c r="C135" s="10"/>
      <c r="D135" s="10"/>
      <c r="E135" s="10"/>
      <c r="F135" s="10"/>
      <c r="G135" s="10"/>
      <c r="H135" s="10"/>
    </row>
    <row r="136" spans="2:8" ht="12" hidden="1">
      <c r="B136" s="10" t="s">
        <v>273</v>
      </c>
      <c r="C136" s="10"/>
      <c r="D136" s="10"/>
      <c r="E136" s="10"/>
      <c r="F136" s="10"/>
      <c r="G136" s="10"/>
      <c r="H136" s="10"/>
    </row>
    <row r="137" spans="2:8" ht="12" hidden="1">
      <c r="B137" s="10" t="s">
        <v>272</v>
      </c>
      <c r="C137" s="10"/>
      <c r="D137" s="10"/>
      <c r="E137" s="10"/>
      <c r="F137" s="10"/>
      <c r="G137" s="10"/>
      <c r="H137" s="10"/>
    </row>
    <row r="138" spans="2:8" ht="12" hidden="1">
      <c r="B138" s="10" t="s">
        <v>271</v>
      </c>
      <c r="C138" s="10"/>
      <c r="D138" s="10"/>
      <c r="E138" s="10"/>
      <c r="F138" s="10"/>
      <c r="G138" s="10"/>
      <c r="H138" s="10"/>
    </row>
    <row r="139" spans="2:8" ht="12" hidden="1">
      <c r="B139" s="10" t="s">
        <v>270</v>
      </c>
      <c r="C139" s="10"/>
      <c r="D139" s="10"/>
      <c r="E139" s="10"/>
      <c r="F139" s="10"/>
      <c r="G139" s="10"/>
      <c r="H139" s="10"/>
    </row>
    <row r="140" spans="2:8" ht="12" hidden="1">
      <c r="B140" s="10"/>
      <c r="C140" s="10"/>
      <c r="D140" s="10"/>
      <c r="E140" s="10"/>
      <c r="F140" s="10"/>
      <c r="G140" s="10"/>
      <c r="H140" s="10"/>
    </row>
    <row r="141" spans="2:8" ht="12" hidden="1">
      <c r="B141" s="10" t="s">
        <v>311</v>
      </c>
      <c r="C141" s="10"/>
      <c r="D141" s="10"/>
      <c r="E141" s="10"/>
      <c r="F141" s="10"/>
      <c r="G141" s="10"/>
      <c r="H141" s="10"/>
    </row>
    <row r="142" spans="2:8" ht="12" hidden="1">
      <c r="B142" s="10" t="s">
        <v>269</v>
      </c>
      <c r="C142" s="10"/>
      <c r="D142" s="10"/>
      <c r="E142" s="10"/>
      <c r="F142" s="10"/>
      <c r="G142" s="10"/>
      <c r="H142" s="10"/>
    </row>
    <row r="143" spans="2:8" ht="12" hidden="1">
      <c r="B143" s="10"/>
      <c r="C143" s="10"/>
      <c r="D143" s="10"/>
      <c r="E143" s="10"/>
      <c r="F143" s="10"/>
      <c r="G143" s="10"/>
      <c r="H143" s="10"/>
    </row>
    <row r="144" spans="2:8" ht="12" hidden="1">
      <c r="B144" s="10" t="s">
        <v>268</v>
      </c>
      <c r="C144" s="10"/>
      <c r="D144" s="10"/>
      <c r="E144" s="10"/>
      <c r="F144" s="10"/>
      <c r="G144" s="10"/>
      <c r="H144" s="10"/>
    </row>
    <row r="145" spans="2:8" ht="12" hidden="1">
      <c r="B145" s="10" t="s">
        <v>267</v>
      </c>
      <c r="C145" s="10"/>
      <c r="D145" s="10"/>
      <c r="E145" s="10"/>
      <c r="F145" s="10"/>
      <c r="G145" s="10"/>
      <c r="H145" s="10"/>
    </row>
    <row r="146" spans="2:8" ht="12" hidden="1">
      <c r="B146" s="10"/>
      <c r="C146" s="10"/>
      <c r="D146" s="10"/>
      <c r="E146" s="10"/>
      <c r="F146" s="10"/>
      <c r="G146" s="10"/>
      <c r="H146" s="10"/>
    </row>
    <row r="147" spans="2:8" ht="12" hidden="1">
      <c r="B147" s="10" t="s">
        <v>259</v>
      </c>
      <c r="C147" s="10"/>
      <c r="D147" s="10"/>
      <c r="E147" s="10"/>
      <c r="F147" s="10"/>
      <c r="G147" s="10"/>
      <c r="H147" s="10"/>
    </row>
    <row r="148" spans="2:8" ht="12" hidden="1">
      <c r="B148" s="10" t="s">
        <v>260</v>
      </c>
      <c r="C148" s="10"/>
      <c r="D148" s="10"/>
      <c r="E148" s="10"/>
      <c r="F148" s="10"/>
      <c r="G148" s="10"/>
      <c r="H148" s="10"/>
    </row>
    <row r="149" spans="2:8" ht="12" hidden="1">
      <c r="B149" s="10" t="s">
        <v>262</v>
      </c>
      <c r="C149" s="10"/>
      <c r="D149" s="10"/>
      <c r="E149" s="10"/>
      <c r="F149" s="10"/>
      <c r="G149" s="10"/>
      <c r="H149" s="10"/>
    </row>
    <row r="150" spans="2:8" ht="12" hidden="1">
      <c r="B150" s="10" t="s">
        <v>261</v>
      </c>
      <c r="C150" s="10"/>
      <c r="D150" s="10"/>
      <c r="E150" s="10"/>
      <c r="F150" s="10"/>
      <c r="G150" s="10"/>
      <c r="H150" s="10"/>
    </row>
    <row r="151" spans="2:8" ht="12" hidden="1">
      <c r="B151" s="10"/>
      <c r="C151" s="10"/>
      <c r="D151" s="10"/>
      <c r="E151" s="10"/>
      <c r="F151" s="10"/>
      <c r="G151" s="10"/>
      <c r="H151" s="10"/>
    </row>
    <row r="152" spans="2:13" ht="12" hidden="1">
      <c r="B152" s="10" t="s">
        <v>283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" hidden="1">
      <c r="B153" s="10" t="s">
        <v>285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" hidden="1">
      <c r="B154" s="10" t="s">
        <v>284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" hidden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" hidden="1">
      <c r="B156" s="10" t="s">
        <v>319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" hidden="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" hidden="1">
      <c r="B158" s="10" t="s">
        <v>303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" hidden="1">
      <c r="B159" s="10" t="s">
        <v>295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" hidden="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" hidden="1">
      <c r="B161" s="10" t="s">
        <v>304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" hidden="1">
      <c r="B162" s="10" t="s">
        <v>296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" hidden="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" hidden="1">
      <c r="B164" s="10" t="s">
        <v>297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" hidden="1">
      <c r="B165" s="10" t="s">
        <v>298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" hidden="1">
      <c r="B166" s="10" t="s">
        <v>312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" hidden="1">
      <c r="B167" s="10" t="s">
        <v>299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" hidden="1">
      <c r="B168" s="10" t="s">
        <v>300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" hidden="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" hidden="1">
      <c r="B170" s="10" t="s">
        <v>301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" hidden="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" hidden="1">
      <c r="B172" s="10" t="s">
        <v>305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" hidden="1">
      <c r="B173" s="10" t="s">
        <v>302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" hidden="1">
      <c r="B174" s="10" t="s">
        <v>306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" hidden="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" hidden="1">
      <c r="A176" s="33">
        <f>A103</f>
        <v>22</v>
      </c>
      <c r="B176" s="34" t="s">
        <v>308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" hidden="1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" hidden="1">
      <c r="B178" s="10" t="s">
        <v>342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" hidden="1">
      <c r="B179" s="10" t="s">
        <v>343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" hidden="1">
      <c r="B180" s="10" t="s">
        <v>340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" hidden="1">
      <c r="B181" s="10" t="s">
        <v>341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" hidden="1">
      <c r="B182" s="10" t="s">
        <v>352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" hidden="1">
      <c r="B183" s="10" t="s">
        <v>353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" hidden="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" hidden="1">
      <c r="B185" s="37" t="s">
        <v>354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" hidden="1">
      <c r="B186" s="10" t="s">
        <v>355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" hidden="1">
      <c r="B187" s="10" t="s">
        <v>356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" hidden="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" hidden="1">
      <c r="B189" s="10" t="s">
        <v>357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" hidden="1">
      <c r="B190" s="10" t="s">
        <v>358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" hidden="1">
      <c r="B191" s="10" t="s">
        <v>359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" hidden="1">
      <c r="B192" s="10" t="s">
        <v>360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" hidden="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" hidden="1">
      <c r="B194" s="10" t="s">
        <v>367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" hidden="1">
      <c r="B195" s="10" t="s">
        <v>361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" hidden="1">
      <c r="B196" s="10" t="s">
        <v>362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" hidden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" hidden="1">
      <c r="B198" s="10" t="s">
        <v>363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" hidden="1">
      <c r="B199" s="10" t="s">
        <v>364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" hidden="1">
      <c r="B200" s="10" t="s">
        <v>368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" hidden="1">
      <c r="B201" s="10" t="s">
        <v>365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" hidden="1">
      <c r="B202" s="10" t="s">
        <v>366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" hidden="1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" hidden="1">
      <c r="B204" s="10" t="s">
        <v>433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" hidden="1">
      <c r="B205" s="10" t="s">
        <v>434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" hidden="1">
      <c r="B206" s="10" t="s">
        <v>435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" hidden="1">
      <c r="B207" s="10" t="s">
        <v>436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" hidden="1">
      <c r="B208" s="10" t="s">
        <v>437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" hidden="1">
      <c r="B209" s="10" t="s">
        <v>438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" hidden="1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" hidden="1">
      <c r="B211" s="10" t="s">
        <v>439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" hidden="1">
      <c r="B212" s="10" t="s">
        <v>461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" hidden="1">
      <c r="B213" s="10" t="s">
        <v>440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" hidden="1">
      <c r="B214" s="10" t="s">
        <v>441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" hidden="1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" hidden="1">
      <c r="B216" s="10" t="s">
        <v>442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" hidden="1">
      <c r="B217" s="10" t="s">
        <v>443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" hidden="1">
      <c r="B218" s="10" t="s">
        <v>444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" hidden="1">
      <c r="B219" s="10" t="s">
        <v>445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" hidden="1">
      <c r="B220" s="10" t="s">
        <v>446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" hidden="1">
      <c r="B221" s="10" t="s">
        <v>447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" hidden="1">
      <c r="B222" s="10" t="s">
        <v>448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" hidden="1">
      <c r="B223" s="10" t="s">
        <v>449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" hidden="1">
      <c r="B224" s="10" t="s">
        <v>450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ht="12" hidden="1">
      <c r="B225" s="10" t="s">
        <v>451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ht="12" hidden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ht="12">
      <c r="B227" s="10" t="s">
        <v>552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ht="12">
      <c r="B228" s="10" t="s">
        <v>553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2">
      <c r="B229" s="10" t="s">
        <v>555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ht="12">
      <c r="B230" s="10" t="s">
        <v>554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ht="1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ht="12">
      <c r="B232" s="10" t="s">
        <v>452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ht="12">
      <c r="B233" s="10" t="s">
        <v>462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2:13" ht="12">
      <c r="B234" s="10" t="s">
        <v>453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2:13" ht="12">
      <c r="B235" s="10" t="s">
        <v>454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2:13" ht="12">
      <c r="B236" s="10" t="s">
        <v>455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2:13" ht="12">
      <c r="B237" s="10" t="s">
        <v>456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2:13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2:13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2:13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">
      <c r="A241" s="33">
        <f>A103</f>
        <v>22</v>
      </c>
      <c r="B241" s="34" t="s">
        <v>308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2:13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2:13" ht="12">
      <c r="B243" s="10" t="s">
        <v>457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2:13" ht="12">
      <c r="B244" s="10" t="s">
        <v>458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2:13" ht="12">
      <c r="B245" s="10" t="s">
        <v>459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2:13" ht="12">
      <c r="B246" s="10" t="s">
        <v>463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2:13" ht="12">
      <c r="B247" s="10" t="s">
        <v>460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2:13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2:13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2:13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8" s="35" customFormat="1" ht="12">
      <c r="A251" s="33">
        <f>A103+1</f>
        <v>23</v>
      </c>
      <c r="B251" s="34" t="s">
        <v>154</v>
      </c>
      <c r="C251" s="34"/>
      <c r="D251" s="34"/>
      <c r="E251" s="34"/>
      <c r="F251" s="34"/>
      <c r="G251" s="34"/>
      <c r="H251" s="34"/>
    </row>
    <row r="252" spans="2:12" ht="12">
      <c r="B252" s="10"/>
      <c r="C252" s="10"/>
      <c r="D252" s="10"/>
      <c r="E252" s="10"/>
      <c r="F252" s="10"/>
      <c r="G252" s="10"/>
      <c r="H252" s="10"/>
      <c r="I252" s="35"/>
      <c r="J252" s="145" t="str">
        <f>J50</f>
        <v>3 months ended</v>
      </c>
      <c r="K252" s="145"/>
      <c r="L252" s="145"/>
    </row>
    <row r="253" spans="2:12" ht="12">
      <c r="B253" s="10"/>
      <c r="C253" s="10"/>
      <c r="D253" s="10"/>
      <c r="E253" s="10"/>
      <c r="F253" s="10"/>
      <c r="G253" s="10"/>
      <c r="H253" s="10"/>
      <c r="I253" s="35"/>
      <c r="J253" s="145" t="str">
        <f>J51</f>
        <v>30 September</v>
      </c>
      <c r="K253" s="145"/>
      <c r="L253" s="145"/>
    </row>
    <row r="254" spans="2:12" ht="12">
      <c r="B254" s="10"/>
      <c r="C254" s="10"/>
      <c r="D254" s="10"/>
      <c r="E254" s="10"/>
      <c r="F254" s="10"/>
      <c r="G254" s="10"/>
      <c r="H254" s="10"/>
      <c r="J254" s="76" t="str">
        <f>J52</f>
        <v>2006</v>
      </c>
      <c r="L254" s="38" t="str">
        <f>L52</f>
        <v>2005</v>
      </c>
    </row>
    <row r="255" spans="2:12" ht="12">
      <c r="B255" s="10"/>
      <c r="C255" s="10"/>
      <c r="D255" s="10"/>
      <c r="E255" s="10"/>
      <c r="G255" s="10"/>
      <c r="J255" s="12" t="s">
        <v>39</v>
      </c>
      <c r="L255" s="11" t="s">
        <v>39</v>
      </c>
    </row>
    <row r="256" spans="2:12" ht="12">
      <c r="B256" s="10" t="s">
        <v>40</v>
      </c>
      <c r="C256" s="10"/>
      <c r="D256" s="10"/>
      <c r="E256" s="10"/>
      <c r="G256" s="10"/>
      <c r="J256" s="12"/>
      <c r="L256" s="11"/>
    </row>
    <row r="257" spans="2:12" ht="12">
      <c r="B257" s="10" t="s">
        <v>41</v>
      </c>
      <c r="C257" s="10"/>
      <c r="D257" s="10"/>
      <c r="E257" s="10"/>
      <c r="G257" s="10"/>
      <c r="J257" s="12">
        <v>39929</v>
      </c>
      <c r="L257" s="11">
        <v>41640</v>
      </c>
    </row>
    <row r="258" spans="2:12" ht="12">
      <c r="B258" s="10" t="s">
        <v>42</v>
      </c>
      <c r="C258" s="10"/>
      <c r="D258" s="10"/>
      <c r="E258" s="10"/>
      <c r="G258" s="10"/>
      <c r="J258" s="12">
        <v>2298</v>
      </c>
      <c r="L258" s="11">
        <v>2708</v>
      </c>
    </row>
    <row r="259" spans="2:12" ht="12">
      <c r="B259" s="10"/>
      <c r="C259" s="10"/>
      <c r="D259" s="10"/>
      <c r="E259" s="10"/>
      <c r="G259" s="10"/>
      <c r="J259" s="79">
        <f>+J257+J258</f>
        <v>42227</v>
      </c>
      <c r="L259" s="100">
        <f>+L257+L258</f>
        <v>44348</v>
      </c>
    </row>
    <row r="260" spans="2:12" ht="12">
      <c r="B260" s="10"/>
      <c r="C260" s="10"/>
      <c r="D260" s="10"/>
      <c r="E260" s="10"/>
      <c r="G260" s="10"/>
      <c r="J260" s="12"/>
      <c r="L260" s="11"/>
    </row>
    <row r="261" spans="2:12" ht="12">
      <c r="B261" s="10" t="s">
        <v>43</v>
      </c>
      <c r="C261" s="10"/>
      <c r="D261" s="10"/>
      <c r="E261" s="10"/>
      <c r="G261" s="10"/>
      <c r="J261" s="12"/>
      <c r="L261" s="11"/>
    </row>
    <row r="262" spans="2:12" ht="12">
      <c r="B262" s="10" t="s">
        <v>41</v>
      </c>
      <c r="C262" s="10"/>
      <c r="D262" s="10"/>
      <c r="E262" s="10"/>
      <c r="G262" s="10"/>
      <c r="J262" s="12">
        <v>1331</v>
      </c>
      <c r="L262" s="36">
        <v>4083</v>
      </c>
    </row>
    <row r="263" spans="2:12" ht="12">
      <c r="B263" s="10" t="s">
        <v>44</v>
      </c>
      <c r="E263" s="10"/>
      <c r="G263" s="10"/>
      <c r="J263" s="12">
        <v>1981</v>
      </c>
      <c r="L263" s="36">
        <v>2850</v>
      </c>
    </row>
    <row r="264" spans="3:12" ht="12">
      <c r="C264" s="10"/>
      <c r="D264" s="10"/>
      <c r="E264" s="10"/>
      <c r="G264" s="10"/>
      <c r="J264" s="79">
        <f>+J262+J263</f>
        <v>3312</v>
      </c>
      <c r="L264" s="100">
        <f>+L262+L263</f>
        <v>6933</v>
      </c>
    </row>
    <row r="265" spans="2:12" ht="12">
      <c r="B265" s="10"/>
      <c r="C265" s="10"/>
      <c r="D265" s="10"/>
      <c r="E265" s="10"/>
      <c r="G265" s="10"/>
      <c r="J265" s="12"/>
      <c r="L265" s="36"/>
    </row>
    <row r="266" spans="2:12" ht="12.75" thickBot="1">
      <c r="B266" s="10"/>
      <c r="C266" s="10"/>
      <c r="D266" s="10"/>
      <c r="E266" s="10"/>
      <c r="G266" s="10"/>
      <c r="J266" s="78">
        <f>+J259+J264</f>
        <v>45539</v>
      </c>
      <c r="L266" s="54">
        <f>+L259+L264</f>
        <v>51281</v>
      </c>
    </row>
    <row r="267" spans="2:12" ht="12.75" thickTop="1">
      <c r="B267" s="10"/>
      <c r="C267" s="10"/>
      <c r="D267" s="10"/>
      <c r="E267" s="10"/>
      <c r="G267" s="10"/>
      <c r="J267" s="12"/>
      <c r="L267" s="11"/>
    </row>
    <row r="268" spans="2:8" ht="12">
      <c r="B268" s="10" t="s">
        <v>155</v>
      </c>
      <c r="C268" s="10"/>
      <c r="D268" s="10"/>
      <c r="E268" s="10"/>
      <c r="F268" s="10"/>
      <c r="G268" s="10"/>
      <c r="H268" s="10"/>
    </row>
    <row r="269" spans="2:8" ht="12">
      <c r="B269" s="10"/>
      <c r="C269" s="10"/>
      <c r="D269" s="10"/>
      <c r="E269" s="10"/>
      <c r="F269" s="10"/>
      <c r="G269" s="10"/>
      <c r="H269" s="10"/>
    </row>
    <row r="270" spans="2:8" ht="12">
      <c r="B270" s="10"/>
      <c r="C270" s="10"/>
      <c r="D270" s="10"/>
      <c r="E270" s="10"/>
      <c r="F270" s="10"/>
      <c r="G270" s="10"/>
      <c r="H270" s="10"/>
    </row>
    <row r="271" spans="2:8" ht="12">
      <c r="B271" s="10"/>
      <c r="C271" s="10"/>
      <c r="D271" s="10"/>
      <c r="E271" s="10"/>
      <c r="F271" s="10"/>
      <c r="G271" s="10"/>
      <c r="H271" s="10"/>
    </row>
    <row r="272" spans="1:8" s="35" customFormat="1" ht="12">
      <c r="A272" s="33">
        <f>A251+1</f>
        <v>24</v>
      </c>
      <c r="B272" s="34" t="s">
        <v>145</v>
      </c>
      <c r="C272" s="34"/>
      <c r="D272" s="34"/>
      <c r="E272" s="34"/>
      <c r="F272" s="34"/>
      <c r="G272" s="34"/>
      <c r="H272" s="34"/>
    </row>
    <row r="273" spans="2:8" ht="12">
      <c r="B273" s="10"/>
      <c r="C273" s="10"/>
      <c r="D273" s="10"/>
      <c r="E273" s="10"/>
      <c r="F273" s="10"/>
      <c r="G273" s="10"/>
      <c r="H273" s="10"/>
    </row>
    <row r="274" spans="2:8" ht="12">
      <c r="B274" s="10" t="s">
        <v>46</v>
      </c>
      <c r="C274" s="10"/>
      <c r="D274" s="10"/>
      <c r="E274" s="10"/>
      <c r="F274" s="10"/>
      <c r="G274" s="10"/>
      <c r="H274" s="10"/>
    </row>
    <row r="275" spans="2:8" ht="12">
      <c r="B275" s="10"/>
      <c r="C275" s="10"/>
      <c r="D275" s="10"/>
      <c r="E275" s="10"/>
      <c r="F275" s="10"/>
      <c r="G275" s="10"/>
      <c r="H275" s="10"/>
    </row>
    <row r="276" spans="2:8" ht="12">
      <c r="B276" s="10"/>
      <c r="C276" s="10"/>
      <c r="D276" s="10"/>
      <c r="E276" s="10"/>
      <c r="F276" s="10"/>
      <c r="G276" s="10"/>
      <c r="H276" s="10"/>
    </row>
    <row r="277" spans="1:8" s="35" customFormat="1" ht="12">
      <c r="A277" s="33">
        <f>A272+1</f>
        <v>25</v>
      </c>
      <c r="B277" s="34" t="s">
        <v>146</v>
      </c>
      <c r="C277" s="34"/>
      <c r="D277" s="34"/>
      <c r="E277" s="34"/>
      <c r="F277" s="34"/>
      <c r="G277" s="34"/>
      <c r="H277" s="34"/>
    </row>
    <row r="278" spans="2:8" ht="12">
      <c r="B278" s="10"/>
      <c r="C278" s="10"/>
      <c r="D278" s="10"/>
      <c r="E278" s="10"/>
      <c r="F278" s="10"/>
      <c r="G278" s="10"/>
      <c r="H278" s="10"/>
    </row>
    <row r="279" spans="2:8" ht="12">
      <c r="B279" s="10" t="s">
        <v>45</v>
      </c>
      <c r="C279" s="10"/>
      <c r="D279" s="10"/>
      <c r="E279" s="10"/>
      <c r="F279" s="10"/>
      <c r="G279" s="10"/>
      <c r="H279" s="10"/>
    </row>
    <row r="280" spans="2:8" ht="12">
      <c r="B280" s="10"/>
      <c r="C280" s="10"/>
      <c r="D280" s="10"/>
      <c r="E280" s="10"/>
      <c r="F280" s="10"/>
      <c r="G280" s="10"/>
      <c r="H280" s="10"/>
    </row>
    <row r="281" spans="2:8" ht="12">
      <c r="B281" s="10"/>
      <c r="C281" s="10"/>
      <c r="D281" s="10"/>
      <c r="E281" s="10"/>
      <c r="F281" s="10"/>
      <c r="G281" s="10"/>
      <c r="H281" s="10"/>
    </row>
    <row r="282" spans="2:8" ht="12">
      <c r="B282" s="10"/>
      <c r="C282" s="10"/>
      <c r="D282" s="10"/>
      <c r="E282" s="10"/>
      <c r="F282" s="10"/>
      <c r="G282" s="10"/>
      <c r="H282" s="10"/>
    </row>
    <row r="283" spans="1:8" s="35" customFormat="1" ht="12">
      <c r="A283" s="33">
        <f>A277+1</f>
        <v>26</v>
      </c>
      <c r="B283" s="34" t="s">
        <v>201</v>
      </c>
      <c r="C283" s="34"/>
      <c r="D283" s="34"/>
      <c r="E283" s="34"/>
      <c r="F283" s="34"/>
      <c r="G283" s="34"/>
      <c r="H283" s="34"/>
    </row>
    <row r="284" spans="2:8" ht="12">
      <c r="B284" s="10"/>
      <c r="C284" s="10"/>
      <c r="D284" s="10"/>
      <c r="E284" s="10"/>
      <c r="F284" s="10"/>
      <c r="G284" s="10"/>
      <c r="H284" s="10"/>
    </row>
    <row r="285" spans="2:8" ht="12">
      <c r="B285" s="10" t="s">
        <v>427</v>
      </c>
      <c r="C285" s="10"/>
      <c r="D285" s="10"/>
      <c r="E285" s="10"/>
      <c r="F285" s="10"/>
      <c r="G285" s="10"/>
      <c r="H285" s="10"/>
    </row>
    <row r="286" spans="2:8" ht="12">
      <c r="B286" s="10"/>
      <c r="C286" s="10"/>
      <c r="D286" s="10"/>
      <c r="E286" s="10"/>
      <c r="F286" s="10"/>
      <c r="G286" s="10"/>
      <c r="H286" s="10"/>
    </row>
    <row r="287" spans="2:8" ht="12">
      <c r="B287" s="10"/>
      <c r="C287" s="10"/>
      <c r="D287" s="10"/>
      <c r="E287" s="10"/>
      <c r="F287" s="10"/>
      <c r="G287" s="10"/>
      <c r="H287" s="10"/>
    </row>
    <row r="288" spans="2:8" ht="12">
      <c r="B288" s="10"/>
      <c r="C288" s="10"/>
      <c r="D288" s="10"/>
      <c r="E288" s="10"/>
      <c r="F288" s="10"/>
      <c r="G288" s="10"/>
      <c r="H288" s="10"/>
    </row>
    <row r="289" spans="1:8" s="35" customFormat="1" ht="12">
      <c r="A289" s="33">
        <f>A283+1</f>
        <v>27</v>
      </c>
      <c r="B289" s="34" t="s">
        <v>157</v>
      </c>
      <c r="C289" s="34"/>
      <c r="D289" s="34"/>
      <c r="E289" s="34"/>
      <c r="F289" s="34"/>
      <c r="G289" s="34"/>
      <c r="H289" s="34"/>
    </row>
    <row r="290" spans="2:8" ht="12">
      <c r="B290" s="10"/>
      <c r="C290" s="10"/>
      <c r="D290" s="10"/>
      <c r="E290" s="10"/>
      <c r="F290" s="10"/>
      <c r="G290" s="10"/>
      <c r="H290" s="10"/>
    </row>
    <row r="291" spans="2:8" ht="12">
      <c r="B291" s="10" t="s">
        <v>158</v>
      </c>
      <c r="C291" s="10"/>
      <c r="D291" s="10"/>
      <c r="E291" s="10"/>
      <c r="F291" s="10"/>
      <c r="G291" s="10"/>
      <c r="H291" s="10"/>
    </row>
    <row r="292" spans="2:8" ht="12">
      <c r="B292" s="10" t="s">
        <v>264</v>
      </c>
      <c r="C292" s="10"/>
      <c r="D292" s="10"/>
      <c r="E292" s="10"/>
      <c r="F292" s="10"/>
      <c r="G292" s="10"/>
      <c r="H292" s="10"/>
    </row>
    <row r="293" spans="2:8" ht="12">
      <c r="B293" s="10" t="s">
        <v>263</v>
      </c>
      <c r="C293" s="10"/>
      <c r="D293" s="10"/>
      <c r="E293" s="10"/>
      <c r="F293" s="10"/>
      <c r="G293" s="10"/>
      <c r="H293" s="10"/>
    </row>
    <row r="294" spans="2:8" ht="12">
      <c r="B294" s="10"/>
      <c r="C294" s="10"/>
      <c r="D294" s="10"/>
      <c r="E294" s="10"/>
      <c r="F294" s="10"/>
      <c r="G294" s="10"/>
      <c r="H294" s="10"/>
    </row>
    <row r="295" spans="2:8" ht="12">
      <c r="B295" s="10"/>
      <c r="C295" s="10"/>
      <c r="D295" s="10"/>
      <c r="E295" s="10"/>
      <c r="F295" s="10"/>
      <c r="G295" s="10"/>
      <c r="H295" s="10"/>
    </row>
    <row r="296" spans="1:8" ht="12">
      <c r="A296" s="33">
        <f>A289</f>
        <v>27</v>
      </c>
      <c r="B296" s="34" t="s">
        <v>551</v>
      </c>
      <c r="C296" s="10"/>
      <c r="D296" s="10"/>
      <c r="E296" s="10"/>
      <c r="F296" s="10"/>
      <c r="G296" s="10"/>
      <c r="H296" s="10"/>
    </row>
    <row r="297" spans="2:12" ht="12">
      <c r="B297" s="10"/>
      <c r="C297" s="10"/>
      <c r="D297" s="10"/>
      <c r="E297" s="10"/>
      <c r="F297" s="10"/>
      <c r="G297" s="10"/>
      <c r="H297" s="10"/>
      <c r="J297" s="145" t="str">
        <f>J50</f>
        <v>3 months ended</v>
      </c>
      <c r="K297" s="145"/>
      <c r="L297" s="145"/>
    </row>
    <row r="298" spans="2:12" ht="12">
      <c r="B298" s="10"/>
      <c r="C298" s="10"/>
      <c r="D298" s="10"/>
      <c r="E298" s="10"/>
      <c r="F298" s="10"/>
      <c r="G298" s="10"/>
      <c r="H298" s="10"/>
      <c r="J298" s="145" t="str">
        <f>J51</f>
        <v>30 September</v>
      </c>
      <c r="K298" s="145"/>
      <c r="L298" s="145"/>
    </row>
    <row r="299" spans="2:12" ht="12">
      <c r="B299" s="10"/>
      <c r="C299" s="10"/>
      <c r="D299" s="10"/>
      <c r="E299" s="10"/>
      <c r="F299" s="10"/>
      <c r="G299" s="10"/>
      <c r="H299" s="10"/>
      <c r="J299" s="77" t="str">
        <f>J254</f>
        <v>2006</v>
      </c>
      <c r="L299" s="36" t="str">
        <f>L254</f>
        <v>2005</v>
      </c>
    </row>
    <row r="300" spans="2:11" ht="12">
      <c r="B300" s="10"/>
      <c r="C300" s="10"/>
      <c r="D300" s="10"/>
      <c r="E300" s="10"/>
      <c r="F300" s="10"/>
      <c r="G300" s="10"/>
      <c r="H300" s="10"/>
      <c r="I300" s="36"/>
      <c r="J300" s="12"/>
      <c r="K300" s="36"/>
    </row>
    <row r="301" spans="2:12" ht="12">
      <c r="B301" s="10" t="s">
        <v>223</v>
      </c>
      <c r="C301" s="10"/>
      <c r="D301" s="10"/>
      <c r="E301" s="10"/>
      <c r="F301" s="10"/>
      <c r="G301" s="10"/>
      <c r="H301" s="10"/>
      <c r="I301" s="36"/>
      <c r="J301" s="80">
        <f>'Income Statement'!G39</f>
        <v>3091</v>
      </c>
      <c r="K301" s="83"/>
      <c r="L301" s="74">
        <f>'Income Statement'!I39</f>
        <v>1322</v>
      </c>
    </row>
    <row r="302" spans="2:12" ht="12">
      <c r="B302" s="10"/>
      <c r="C302" s="10"/>
      <c r="D302" s="10"/>
      <c r="E302" s="10"/>
      <c r="F302" s="10"/>
      <c r="G302" s="10"/>
      <c r="H302" s="10"/>
      <c r="I302" s="36"/>
      <c r="J302" s="80"/>
      <c r="K302" s="83"/>
      <c r="L302" s="74"/>
    </row>
    <row r="303" spans="2:12" ht="12">
      <c r="B303" s="10" t="s">
        <v>224</v>
      </c>
      <c r="C303" s="10"/>
      <c r="D303" s="10"/>
      <c r="E303" s="10"/>
      <c r="F303" s="10"/>
      <c r="G303" s="10"/>
      <c r="H303" s="10"/>
      <c r="I303" s="36"/>
      <c r="J303" s="80">
        <v>20753</v>
      </c>
      <c r="K303" s="83"/>
      <c r="L303" s="74">
        <v>20753</v>
      </c>
    </row>
    <row r="304" spans="2:12" ht="12">
      <c r="B304" s="10"/>
      <c r="C304" s="10"/>
      <c r="D304" s="10"/>
      <c r="E304" s="10"/>
      <c r="F304" s="10"/>
      <c r="G304" s="10"/>
      <c r="H304" s="10"/>
      <c r="I304" s="36"/>
      <c r="J304" s="80"/>
      <c r="K304" s="83"/>
      <c r="L304" s="74"/>
    </row>
    <row r="305" spans="2:12" ht="12.75" thickBot="1">
      <c r="B305" s="10" t="s">
        <v>225</v>
      </c>
      <c r="C305" s="10"/>
      <c r="D305" s="10"/>
      <c r="E305" s="10"/>
      <c r="F305" s="10"/>
      <c r="G305" s="10"/>
      <c r="H305" s="10"/>
      <c r="I305" s="36"/>
      <c r="J305" s="85">
        <f>J301/J303*100</f>
        <v>14.894232159205897</v>
      </c>
      <c r="K305" s="84"/>
      <c r="L305" s="101">
        <f>L301/L303*100</f>
        <v>6.370163349877127</v>
      </c>
    </row>
    <row r="306" spans="2:12" ht="12">
      <c r="B306" s="10"/>
      <c r="C306" s="10"/>
      <c r="D306" s="10"/>
      <c r="E306" s="10"/>
      <c r="F306" s="10"/>
      <c r="G306" s="10"/>
      <c r="H306" s="10"/>
      <c r="I306" s="36"/>
      <c r="J306" s="129"/>
      <c r="K306" s="84"/>
      <c r="L306" s="130"/>
    </row>
    <row r="307" spans="2:8" ht="12">
      <c r="B307" s="10" t="s">
        <v>168</v>
      </c>
      <c r="C307" s="10"/>
      <c r="D307" s="10"/>
      <c r="E307" s="10"/>
      <c r="F307" s="10"/>
      <c r="G307" s="10"/>
      <c r="H307" s="10"/>
    </row>
    <row r="308" spans="2:8" ht="12">
      <c r="B308" s="10" t="s">
        <v>217</v>
      </c>
      <c r="C308" s="10"/>
      <c r="D308" s="10"/>
      <c r="E308" s="10"/>
      <c r="F308" s="10"/>
      <c r="G308" s="10"/>
      <c r="H308" s="10"/>
    </row>
    <row r="309" spans="2:8" ht="12">
      <c r="B309" s="10" t="s">
        <v>216</v>
      </c>
      <c r="C309" s="10"/>
      <c r="D309" s="10"/>
      <c r="E309" s="10"/>
      <c r="F309" s="10"/>
      <c r="G309" s="10"/>
      <c r="H309" s="10"/>
    </row>
    <row r="310" spans="2:8" ht="12">
      <c r="B310" s="10"/>
      <c r="C310" s="10"/>
      <c r="D310" s="10"/>
      <c r="E310" s="10"/>
      <c r="F310" s="10"/>
      <c r="G310" s="10"/>
      <c r="H310" s="10"/>
    </row>
    <row r="311" spans="2:8" ht="12">
      <c r="B311" s="10" t="s">
        <v>218</v>
      </c>
      <c r="C311" s="10"/>
      <c r="D311" s="10"/>
      <c r="E311" s="10"/>
      <c r="F311" s="10"/>
      <c r="G311" s="10"/>
      <c r="H311" s="10"/>
    </row>
    <row r="312" spans="2:8" ht="12">
      <c r="B312" s="10" t="s">
        <v>266</v>
      </c>
      <c r="C312" s="10"/>
      <c r="D312" s="10"/>
      <c r="E312" s="10"/>
      <c r="F312" s="10"/>
      <c r="G312" s="10"/>
      <c r="H312" s="10"/>
    </row>
    <row r="313" spans="2:8" ht="12">
      <c r="B313" s="10" t="s">
        <v>265</v>
      </c>
      <c r="C313" s="10"/>
      <c r="D313" s="10"/>
      <c r="E313" s="10"/>
      <c r="F313" s="10"/>
      <c r="G313" s="10"/>
      <c r="H313" s="10"/>
    </row>
    <row r="314" spans="2:12" ht="12">
      <c r="B314" s="10"/>
      <c r="C314" s="10"/>
      <c r="D314" s="10"/>
      <c r="E314" s="10"/>
      <c r="F314" s="10"/>
      <c r="G314" s="10"/>
      <c r="H314" s="10"/>
      <c r="J314" s="145" t="str">
        <f>J50</f>
        <v>3 months ended</v>
      </c>
      <c r="K314" s="145"/>
      <c r="L314" s="145"/>
    </row>
    <row r="315" spans="2:12" ht="12">
      <c r="B315" s="10"/>
      <c r="C315" s="10"/>
      <c r="D315" s="10"/>
      <c r="E315" s="10"/>
      <c r="F315" s="10"/>
      <c r="G315" s="10"/>
      <c r="H315" s="10"/>
      <c r="J315" s="145" t="str">
        <f>J51</f>
        <v>30 September</v>
      </c>
      <c r="K315" s="145"/>
      <c r="L315" s="145"/>
    </row>
    <row r="316" spans="2:12" ht="12">
      <c r="B316" s="10"/>
      <c r="C316" s="10"/>
      <c r="D316" s="10"/>
      <c r="E316" s="10"/>
      <c r="F316" s="10"/>
      <c r="G316" s="10"/>
      <c r="H316" s="10"/>
      <c r="J316" s="77" t="str">
        <f>J299</f>
        <v>2006</v>
      </c>
      <c r="L316" s="36" t="str">
        <f>L299</f>
        <v>2005</v>
      </c>
    </row>
    <row r="317" spans="2:11" ht="12">
      <c r="B317" s="10"/>
      <c r="C317" s="10"/>
      <c r="D317" s="10"/>
      <c r="E317" s="10"/>
      <c r="F317" s="10"/>
      <c r="G317" s="10"/>
      <c r="H317" s="10"/>
      <c r="I317" s="36"/>
      <c r="J317" s="12"/>
      <c r="K317" s="36"/>
    </row>
    <row r="318" spans="2:12" ht="12">
      <c r="B318" s="10" t="s">
        <v>223</v>
      </c>
      <c r="C318" s="10"/>
      <c r="D318" s="10"/>
      <c r="E318" s="10"/>
      <c r="F318" s="10"/>
      <c r="G318" s="10"/>
      <c r="H318" s="10"/>
      <c r="I318" s="36"/>
      <c r="J318" s="80">
        <f>J301</f>
        <v>3091</v>
      </c>
      <c r="K318" s="75"/>
      <c r="L318" s="102">
        <f>L301</f>
        <v>1322</v>
      </c>
    </row>
    <row r="319" spans="2:17" ht="12">
      <c r="B319" s="10"/>
      <c r="C319" s="10"/>
      <c r="D319" s="10"/>
      <c r="E319" s="10"/>
      <c r="F319" s="10"/>
      <c r="G319" s="10"/>
      <c r="H319" s="10"/>
      <c r="I319" s="29"/>
      <c r="J319" s="80"/>
      <c r="K319" s="74"/>
      <c r="L319" s="83"/>
      <c r="O319" s="29"/>
      <c r="P319" s="29"/>
      <c r="Q319" s="29"/>
    </row>
    <row r="320" spans="2:17" ht="12">
      <c r="B320" s="10" t="s">
        <v>224</v>
      </c>
      <c r="C320" s="10"/>
      <c r="D320" s="10"/>
      <c r="E320" s="10"/>
      <c r="F320" s="10"/>
      <c r="G320" s="10"/>
      <c r="H320" s="10"/>
      <c r="I320" s="11"/>
      <c r="J320" s="80">
        <f>J303</f>
        <v>20753</v>
      </c>
      <c r="K320" s="74"/>
      <c r="L320" s="102">
        <f>L303</f>
        <v>20753</v>
      </c>
      <c r="O320" s="11"/>
      <c r="P320" s="20"/>
      <c r="Q320" s="11"/>
    </row>
    <row r="321" spans="2:17" ht="12">
      <c r="B321" s="10" t="s">
        <v>227</v>
      </c>
      <c r="C321" s="10"/>
      <c r="D321" s="10"/>
      <c r="E321" s="10"/>
      <c r="F321" s="10"/>
      <c r="G321" s="10"/>
      <c r="H321" s="10"/>
      <c r="I321" s="11"/>
      <c r="J321" s="81">
        <v>-461</v>
      </c>
      <c r="K321" s="74"/>
      <c r="L321" s="83">
        <v>-39</v>
      </c>
      <c r="O321" s="11"/>
      <c r="P321" s="20"/>
      <c r="Q321" s="11"/>
    </row>
    <row r="322" spans="2:17" ht="12.75" thickBot="1">
      <c r="B322" s="10" t="s">
        <v>228</v>
      </c>
      <c r="C322" s="10"/>
      <c r="D322" s="10"/>
      <c r="E322" s="10"/>
      <c r="F322" s="10"/>
      <c r="G322" s="10"/>
      <c r="H322" s="10"/>
      <c r="I322" s="11"/>
      <c r="J322" s="82">
        <f>SUM(J320:J321)</f>
        <v>20292</v>
      </c>
      <c r="K322" s="74"/>
      <c r="L322" s="103">
        <f>SUM(L320:L321)</f>
        <v>20714</v>
      </c>
      <c r="O322" s="11"/>
      <c r="P322" s="20"/>
      <c r="Q322" s="11"/>
    </row>
    <row r="323" spans="2:17" ht="12.75" thickTop="1">
      <c r="B323" s="10"/>
      <c r="C323" s="10"/>
      <c r="D323" s="10"/>
      <c r="E323" s="10"/>
      <c r="F323" s="10"/>
      <c r="G323" s="10"/>
      <c r="H323" s="10"/>
      <c r="I323" s="11"/>
      <c r="J323" s="80"/>
      <c r="K323" s="11"/>
      <c r="L323" s="102"/>
      <c r="O323" s="11"/>
      <c r="P323" s="20"/>
      <c r="Q323" s="11"/>
    </row>
    <row r="324" spans="2:17" ht="12.75" thickBot="1">
      <c r="B324" s="10" t="s">
        <v>226</v>
      </c>
      <c r="C324" s="10"/>
      <c r="D324" s="10"/>
      <c r="E324" s="10"/>
      <c r="F324" s="10"/>
      <c r="G324" s="10"/>
      <c r="H324" s="10"/>
      <c r="I324" s="11"/>
      <c r="J324" s="85" t="s">
        <v>258</v>
      </c>
      <c r="K324" s="11"/>
      <c r="L324" s="85" t="s">
        <v>258</v>
      </c>
      <c r="O324" s="11"/>
      <c r="P324" s="20"/>
      <c r="Q324" s="11"/>
    </row>
    <row r="325" spans="2:17" ht="12">
      <c r="B325" s="10"/>
      <c r="C325" s="10"/>
      <c r="D325" s="10"/>
      <c r="E325" s="10"/>
      <c r="F325" s="10"/>
      <c r="G325" s="10"/>
      <c r="H325" s="10"/>
      <c r="I325" s="11"/>
      <c r="J325" s="129"/>
      <c r="K325" s="11"/>
      <c r="L325" s="129"/>
      <c r="O325" s="11"/>
      <c r="P325" s="20"/>
      <c r="Q325" s="11"/>
    </row>
    <row r="326" spans="2:17" ht="12">
      <c r="B326" s="10"/>
      <c r="C326" s="10"/>
      <c r="D326" s="10"/>
      <c r="E326" s="10"/>
      <c r="F326" s="10"/>
      <c r="G326" s="10"/>
      <c r="H326" s="10"/>
      <c r="I326" s="11"/>
      <c r="J326" s="20"/>
      <c r="K326" s="11"/>
      <c r="L326" s="20"/>
      <c r="O326" s="11"/>
      <c r="P326" s="20"/>
      <c r="Q326" s="11"/>
    </row>
    <row r="327" spans="2:17" ht="12">
      <c r="B327" s="10" t="s">
        <v>428</v>
      </c>
      <c r="C327" s="10"/>
      <c r="D327" s="10"/>
      <c r="E327" s="10"/>
      <c r="F327" s="10"/>
      <c r="G327" s="10"/>
      <c r="H327" s="10"/>
      <c r="I327" s="11"/>
      <c r="J327" s="20"/>
      <c r="K327" s="11"/>
      <c r="L327" s="20"/>
      <c r="O327" s="11"/>
      <c r="P327" s="20"/>
      <c r="Q327" s="11"/>
    </row>
    <row r="328" spans="2:17" ht="12">
      <c r="B328" s="10" t="s">
        <v>320</v>
      </c>
      <c r="C328" s="10"/>
      <c r="D328" s="10"/>
      <c r="E328" s="10"/>
      <c r="F328" s="10"/>
      <c r="G328" s="10"/>
      <c r="H328" s="10"/>
      <c r="I328" s="11"/>
      <c r="J328" s="20"/>
      <c r="K328" s="11"/>
      <c r="L328" s="20"/>
      <c r="O328" s="11"/>
      <c r="P328" s="20"/>
      <c r="Q328" s="11"/>
    </row>
    <row r="329" spans="2:17" ht="12">
      <c r="B329" s="10"/>
      <c r="C329" s="10"/>
      <c r="D329" s="10"/>
      <c r="E329" s="10"/>
      <c r="F329" s="10"/>
      <c r="G329" s="10"/>
      <c r="H329" s="10"/>
      <c r="I329" s="11"/>
      <c r="J329" s="20"/>
      <c r="K329" s="11"/>
      <c r="L329" s="20"/>
      <c r="O329" s="11"/>
      <c r="P329" s="20"/>
      <c r="Q329" s="11"/>
    </row>
    <row r="330" spans="2:17" ht="12">
      <c r="B330" s="10"/>
      <c r="C330" s="10"/>
      <c r="D330" s="10"/>
      <c r="E330" s="10"/>
      <c r="F330" s="10"/>
      <c r="G330" s="10"/>
      <c r="H330" s="10"/>
      <c r="I330" s="11"/>
      <c r="J330" s="20"/>
      <c r="K330" s="11"/>
      <c r="L330" s="20"/>
      <c r="O330" s="11"/>
      <c r="P330" s="20"/>
      <c r="Q330" s="11"/>
    </row>
    <row r="331" spans="1:8" ht="12">
      <c r="A331" s="33">
        <f>A289+1</f>
        <v>28</v>
      </c>
      <c r="B331" s="34" t="s">
        <v>221</v>
      </c>
      <c r="C331" s="10"/>
      <c r="D331" s="10"/>
      <c r="E331" s="10"/>
      <c r="F331" s="10"/>
      <c r="G331" s="10"/>
      <c r="H331" s="10"/>
    </row>
    <row r="332" spans="2:8" ht="12">
      <c r="B332" s="10"/>
      <c r="C332" s="10"/>
      <c r="D332" s="10"/>
      <c r="E332" s="10"/>
      <c r="F332" s="10"/>
      <c r="G332" s="10"/>
      <c r="H332" s="10"/>
    </row>
    <row r="333" spans="2:8" ht="12.75" customHeight="1">
      <c r="B333" s="10" t="s">
        <v>222</v>
      </c>
      <c r="C333" s="10"/>
      <c r="D333" s="10"/>
      <c r="E333" s="10"/>
      <c r="F333" s="10"/>
      <c r="G333" s="10"/>
      <c r="H333" s="10"/>
    </row>
    <row r="334" spans="2:8" ht="13.5" customHeight="1">
      <c r="B334" s="10" t="s">
        <v>429</v>
      </c>
      <c r="C334" s="10"/>
      <c r="D334" s="10"/>
      <c r="E334" s="10"/>
      <c r="F334" s="10"/>
      <c r="G334" s="10"/>
      <c r="H334" s="10"/>
    </row>
    <row r="335" spans="2:8" ht="13.5" customHeight="1">
      <c r="B335" s="10"/>
      <c r="C335" s="10"/>
      <c r="D335" s="10"/>
      <c r="E335" s="10"/>
      <c r="F335" s="10"/>
      <c r="G335" s="10"/>
      <c r="H335" s="10"/>
    </row>
    <row r="336" spans="2:8" ht="13.5" customHeight="1">
      <c r="B336" s="131" t="s">
        <v>369</v>
      </c>
      <c r="C336" s="37"/>
      <c r="D336" s="10"/>
      <c r="E336" s="10"/>
      <c r="F336" s="10"/>
      <c r="G336" s="10"/>
      <c r="H336" s="10"/>
    </row>
    <row r="337" spans="2:8" ht="12">
      <c r="B337" s="34"/>
      <c r="C337" s="34"/>
      <c r="D337" s="10"/>
      <c r="E337" s="10"/>
      <c r="F337" s="10"/>
      <c r="G337" s="10"/>
      <c r="H337" s="10"/>
    </row>
    <row r="338" spans="2:8" ht="12">
      <c r="B338" s="34"/>
      <c r="C338" s="34"/>
      <c r="D338" s="10"/>
      <c r="E338" s="10"/>
      <c r="F338" s="10"/>
      <c r="G338" s="10"/>
      <c r="H338" s="10"/>
    </row>
    <row r="339" spans="2:8" ht="12">
      <c r="B339" s="34"/>
      <c r="C339" s="34"/>
      <c r="D339" s="10"/>
      <c r="E339" s="10"/>
      <c r="F339" s="10"/>
      <c r="G339" s="10"/>
      <c r="H339" s="10"/>
    </row>
    <row r="340" spans="2:8" ht="12">
      <c r="B340" s="34"/>
      <c r="C340" s="10"/>
      <c r="D340" s="10"/>
      <c r="E340" s="10"/>
      <c r="F340" s="10"/>
      <c r="G340" s="10"/>
      <c r="H340" s="10"/>
    </row>
    <row r="341" spans="2:8" ht="12">
      <c r="B341" s="34"/>
      <c r="C341" s="10"/>
      <c r="D341" s="10"/>
      <c r="E341" s="10"/>
      <c r="F341" s="10"/>
      <c r="G341" s="10"/>
      <c r="H341" s="10"/>
    </row>
    <row r="342" spans="2:8" ht="12">
      <c r="B342" s="34"/>
      <c r="C342" s="10"/>
      <c r="D342" s="10"/>
      <c r="E342" s="10"/>
      <c r="F342" s="10"/>
      <c r="G342" s="10"/>
      <c r="H342" s="10"/>
    </row>
    <row r="343" spans="2:8" ht="12">
      <c r="B343" s="34"/>
      <c r="C343" s="10"/>
      <c r="D343" s="10"/>
      <c r="E343" s="10"/>
      <c r="F343" s="10"/>
      <c r="G343" s="10"/>
      <c r="H343" s="10"/>
    </row>
    <row r="344" spans="2:8" ht="12">
      <c r="B344" s="34"/>
      <c r="C344" s="10"/>
      <c r="D344" s="10"/>
      <c r="E344" s="10"/>
      <c r="F344" s="10"/>
      <c r="G344" s="10"/>
      <c r="H344" s="10"/>
    </row>
    <row r="345" spans="2:8" ht="12">
      <c r="B345" s="34"/>
      <c r="C345" s="10"/>
      <c r="D345" s="10"/>
      <c r="E345" s="10"/>
      <c r="F345" s="10"/>
      <c r="G345" s="10"/>
      <c r="H345" s="10"/>
    </row>
    <row r="346" spans="2:8" ht="12">
      <c r="B346" s="34"/>
      <c r="C346" s="10"/>
      <c r="D346" s="10"/>
      <c r="E346" s="10"/>
      <c r="F346" s="10"/>
      <c r="G346" s="10"/>
      <c r="H346" s="10"/>
    </row>
    <row r="347" spans="2:8" ht="12">
      <c r="B347" s="34"/>
      <c r="C347" s="10"/>
      <c r="D347" s="10"/>
      <c r="E347" s="10"/>
      <c r="F347" s="10"/>
      <c r="G347" s="10"/>
      <c r="H347" s="10"/>
    </row>
    <row r="348" spans="4:8" ht="12">
      <c r="D348" s="10"/>
      <c r="E348" s="10"/>
      <c r="F348" s="10"/>
      <c r="G348" s="10"/>
      <c r="H348" s="10"/>
    </row>
    <row r="349" spans="2:8" ht="12">
      <c r="B349" s="10"/>
      <c r="C349" s="10"/>
      <c r="D349" s="10"/>
      <c r="E349" s="10"/>
      <c r="F349" s="10"/>
      <c r="G349" s="10"/>
      <c r="H349" s="10"/>
    </row>
    <row r="350" spans="2:8" ht="12">
      <c r="B350" s="10"/>
      <c r="C350" s="10"/>
      <c r="D350" s="10"/>
      <c r="E350" s="10"/>
      <c r="F350" s="10"/>
      <c r="G350" s="10"/>
      <c r="H350" s="10"/>
    </row>
    <row r="351" spans="2:8" ht="12">
      <c r="B351" s="10"/>
      <c r="C351" s="10"/>
      <c r="D351" s="10"/>
      <c r="E351" s="10"/>
      <c r="F351" s="10"/>
      <c r="G351" s="10"/>
      <c r="H351" s="10"/>
    </row>
    <row r="352" spans="2:8" ht="12">
      <c r="B352" s="10"/>
      <c r="C352" s="10"/>
      <c r="D352" s="10"/>
      <c r="E352" s="10"/>
      <c r="F352" s="10"/>
      <c r="G352" s="10"/>
      <c r="H352" s="10"/>
    </row>
    <row r="353" spans="2:8" ht="12">
      <c r="B353" s="10"/>
      <c r="C353" s="10"/>
      <c r="D353" s="10"/>
      <c r="E353" s="10"/>
      <c r="F353" s="10"/>
      <c r="G353" s="10"/>
      <c r="H353" s="10"/>
    </row>
    <row r="354" spans="2:8" ht="12">
      <c r="B354" s="10"/>
      <c r="C354" s="10"/>
      <c r="D354" s="10"/>
      <c r="E354" s="10"/>
      <c r="F354" s="10"/>
      <c r="G354" s="10"/>
      <c r="H354" s="10"/>
    </row>
    <row r="355" spans="2:8" ht="12">
      <c r="B355" s="10"/>
      <c r="C355" s="10"/>
      <c r="D355" s="10"/>
      <c r="E355" s="10"/>
      <c r="F355" s="10"/>
      <c r="G355" s="10"/>
      <c r="H355" s="10"/>
    </row>
    <row r="356" spans="2:8" ht="12">
      <c r="B356" s="10"/>
      <c r="C356" s="10"/>
      <c r="D356" s="10"/>
      <c r="E356" s="10"/>
      <c r="F356" s="10"/>
      <c r="G356" s="10"/>
      <c r="H356" s="10"/>
    </row>
    <row r="357" spans="2:8" ht="12">
      <c r="B357" s="10"/>
      <c r="C357" s="10"/>
      <c r="D357" s="10"/>
      <c r="E357" s="10"/>
      <c r="F357" s="10"/>
      <c r="G357" s="10"/>
      <c r="H357" s="10"/>
    </row>
    <row r="358" spans="2:8" ht="12">
      <c r="B358" s="10"/>
      <c r="C358" s="10"/>
      <c r="D358" s="10"/>
      <c r="E358" s="10"/>
      <c r="F358" s="10"/>
      <c r="G358" s="10"/>
      <c r="H358" s="10"/>
    </row>
    <row r="359" spans="2:8" ht="12">
      <c r="B359" s="10"/>
      <c r="C359" s="10"/>
      <c r="D359" s="10"/>
      <c r="E359" s="10"/>
      <c r="F359" s="10"/>
      <c r="G359" s="10"/>
      <c r="H359" s="10"/>
    </row>
    <row r="360" spans="2:8" ht="12">
      <c r="B360" s="10"/>
      <c r="C360" s="10"/>
      <c r="D360" s="10"/>
      <c r="E360" s="10"/>
      <c r="F360" s="10"/>
      <c r="G360" s="10"/>
      <c r="H360" s="10"/>
    </row>
    <row r="361" spans="2:8" ht="12">
      <c r="B361" s="10"/>
      <c r="C361" s="10"/>
      <c r="D361" s="10"/>
      <c r="E361" s="10"/>
      <c r="F361" s="10"/>
      <c r="G361" s="10"/>
      <c r="H361" s="10"/>
    </row>
    <row r="362" spans="2:8" ht="12">
      <c r="B362" s="10"/>
      <c r="C362" s="10"/>
      <c r="D362" s="10"/>
      <c r="E362" s="10"/>
      <c r="F362" s="10"/>
      <c r="G362" s="10"/>
      <c r="H362" s="10"/>
    </row>
    <row r="363" spans="2:8" ht="12">
      <c r="B363" s="10"/>
      <c r="C363" s="10"/>
      <c r="D363" s="10"/>
      <c r="E363" s="10"/>
      <c r="F363" s="10"/>
      <c r="G363" s="10"/>
      <c r="H363" s="10"/>
    </row>
    <row r="364" spans="2:8" ht="12">
      <c r="B364" s="10"/>
      <c r="C364" s="10"/>
      <c r="D364" s="10"/>
      <c r="E364" s="10"/>
      <c r="F364" s="10"/>
      <c r="G364" s="10"/>
      <c r="H364" s="10"/>
    </row>
    <row r="365" spans="2:8" ht="12">
      <c r="B365" s="10"/>
      <c r="C365" s="10"/>
      <c r="D365" s="10"/>
      <c r="E365" s="10"/>
      <c r="F365" s="10"/>
      <c r="G365" s="10"/>
      <c r="H365" s="10"/>
    </row>
    <row r="366" spans="2:8" ht="12">
      <c r="B366" s="10"/>
      <c r="C366" s="10"/>
      <c r="D366" s="10"/>
      <c r="E366" s="10"/>
      <c r="F366" s="10"/>
      <c r="G366" s="10"/>
      <c r="H366" s="10"/>
    </row>
    <row r="367" spans="2:8" ht="12">
      <c r="B367" s="10"/>
      <c r="C367" s="10"/>
      <c r="D367" s="10"/>
      <c r="E367" s="10"/>
      <c r="F367" s="10"/>
      <c r="G367" s="10"/>
      <c r="H367" s="10"/>
    </row>
    <row r="368" spans="2:8" ht="12">
      <c r="B368" s="10"/>
      <c r="C368" s="10"/>
      <c r="D368" s="10"/>
      <c r="E368" s="10"/>
      <c r="F368" s="10"/>
      <c r="G368" s="10"/>
      <c r="H368" s="10"/>
    </row>
    <row r="369" spans="2:8" ht="12">
      <c r="B369" s="10"/>
      <c r="C369" s="10"/>
      <c r="D369" s="10"/>
      <c r="E369" s="10"/>
      <c r="F369" s="10"/>
      <c r="G369" s="10"/>
      <c r="H369" s="10"/>
    </row>
    <row r="370" spans="2:8" ht="12">
      <c r="B370" s="10"/>
      <c r="C370" s="10"/>
      <c r="D370" s="10"/>
      <c r="E370" s="10"/>
      <c r="F370" s="10"/>
      <c r="G370" s="10"/>
      <c r="H370" s="10"/>
    </row>
    <row r="371" spans="2:8" ht="12">
      <c r="B371" s="10"/>
      <c r="C371" s="10"/>
      <c r="D371" s="10"/>
      <c r="E371" s="10"/>
      <c r="F371" s="10"/>
      <c r="G371" s="10"/>
      <c r="H371" s="10"/>
    </row>
    <row r="372" spans="2:8" ht="12">
      <c r="B372" s="10"/>
      <c r="C372" s="10"/>
      <c r="D372" s="10"/>
      <c r="E372" s="10"/>
      <c r="F372" s="10"/>
      <c r="G372" s="10"/>
      <c r="H372" s="10"/>
    </row>
    <row r="373" spans="2:8" ht="12">
      <c r="B373" s="10"/>
      <c r="C373" s="10"/>
      <c r="D373" s="10"/>
      <c r="E373" s="10"/>
      <c r="F373" s="10"/>
      <c r="G373" s="10"/>
      <c r="H373" s="10"/>
    </row>
    <row r="374" spans="2:8" ht="12">
      <c r="B374" s="10"/>
      <c r="C374" s="10"/>
      <c r="D374" s="10"/>
      <c r="E374" s="10"/>
      <c r="F374" s="10"/>
      <c r="G374" s="10"/>
      <c r="H374" s="10"/>
    </row>
    <row r="375" spans="2:8" ht="12">
      <c r="B375" s="10"/>
      <c r="C375" s="10"/>
      <c r="D375" s="10"/>
      <c r="E375" s="10"/>
      <c r="F375" s="10"/>
      <c r="G375" s="10"/>
      <c r="H375" s="10"/>
    </row>
    <row r="376" spans="2:8" ht="12">
      <c r="B376" s="10"/>
      <c r="C376" s="10"/>
      <c r="D376" s="10"/>
      <c r="E376" s="10"/>
      <c r="F376" s="10"/>
      <c r="G376" s="10"/>
      <c r="H376" s="10"/>
    </row>
    <row r="377" spans="2:8" ht="12">
      <c r="B377" s="10"/>
      <c r="C377" s="10"/>
      <c r="D377" s="10"/>
      <c r="E377" s="10"/>
      <c r="F377" s="10"/>
      <c r="G377" s="10"/>
      <c r="H377" s="10"/>
    </row>
    <row r="378" spans="2:8" ht="12">
      <c r="B378" s="10"/>
      <c r="C378" s="10"/>
      <c r="D378" s="10"/>
      <c r="E378" s="10"/>
      <c r="F378" s="10"/>
      <c r="G378" s="10"/>
      <c r="H378" s="10"/>
    </row>
    <row r="379" spans="2:8" ht="12">
      <c r="B379" s="10"/>
      <c r="C379" s="10"/>
      <c r="D379" s="10"/>
      <c r="E379" s="10"/>
      <c r="F379" s="10"/>
      <c r="G379" s="10"/>
      <c r="H379" s="10"/>
    </row>
    <row r="380" spans="2:8" ht="12">
      <c r="B380" s="10"/>
      <c r="C380" s="10"/>
      <c r="D380" s="10"/>
      <c r="E380" s="10"/>
      <c r="F380" s="10"/>
      <c r="G380" s="10"/>
      <c r="H380" s="10"/>
    </row>
    <row r="381" spans="2:8" ht="12">
      <c r="B381" s="10"/>
      <c r="C381" s="10"/>
      <c r="D381" s="10"/>
      <c r="E381" s="10"/>
      <c r="F381" s="10"/>
      <c r="G381" s="10"/>
      <c r="H381" s="10"/>
    </row>
    <row r="382" spans="2:8" ht="12">
      <c r="B382" s="10"/>
      <c r="C382" s="10"/>
      <c r="D382" s="10"/>
      <c r="E382" s="10"/>
      <c r="F382" s="10"/>
      <c r="G382" s="10"/>
      <c r="H382" s="10"/>
    </row>
    <row r="383" spans="2:8" ht="12">
      <c r="B383" s="10"/>
      <c r="C383" s="10"/>
      <c r="D383" s="10"/>
      <c r="E383" s="10"/>
      <c r="F383" s="10"/>
      <c r="G383" s="10"/>
      <c r="H383" s="10"/>
    </row>
  </sheetData>
  <mergeCells count="10">
    <mergeCell ref="J50:L50"/>
    <mergeCell ref="J314:L314"/>
    <mergeCell ref="J315:L315"/>
    <mergeCell ref="J51:L51"/>
    <mergeCell ref="J252:L252"/>
    <mergeCell ref="J253:L253"/>
    <mergeCell ref="J297:L297"/>
    <mergeCell ref="J298:L298"/>
    <mergeCell ref="J64:L64"/>
    <mergeCell ref="J65:L65"/>
  </mergeCells>
  <printOptions horizontalCentered="1"/>
  <pageMargins left="0.75" right="0.75" top="1" bottom="1" header="0.5" footer="0.5"/>
  <pageSetup horizontalDpi="360" verticalDpi="36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90" zoomScaleNormal="90" workbookViewId="0" topLeftCell="A1">
      <selection activeCell="B17" sqref="B17"/>
    </sheetView>
  </sheetViews>
  <sheetFormatPr defaultColWidth="9.140625" defaultRowHeight="12.75"/>
  <cols>
    <col min="1" max="1" width="2.7109375" style="10" customWidth="1"/>
    <col min="2" max="4" width="9.140625" style="10" customWidth="1"/>
    <col min="5" max="5" width="1.421875" style="10" customWidth="1"/>
    <col min="6" max="6" width="4.8515625" style="10" customWidth="1"/>
    <col min="7" max="7" width="1.421875" style="10" customWidth="1"/>
    <col min="8" max="8" width="10.8515625" style="11" customWidth="1"/>
    <col min="9" max="9" width="1.57421875" style="10" customWidth="1"/>
    <col min="10" max="10" width="16.28125" style="11" customWidth="1"/>
    <col min="11" max="11" width="1.1484375" style="10" customWidth="1"/>
    <col min="12" max="12" width="12.28125" style="10" customWidth="1"/>
    <col min="13" max="13" width="0.85546875" style="10" customWidth="1"/>
    <col min="14" max="14" width="15.57421875" style="10" customWidth="1"/>
    <col min="15" max="15" width="0.9921875" style="10" customWidth="1"/>
    <col min="16" max="16384" width="9.140625" style="10" customWidth="1"/>
  </cols>
  <sheetData>
    <row r="1" spans="1:11" ht="12">
      <c r="A1" s="6" t="s">
        <v>25</v>
      </c>
      <c r="C1" s="6"/>
      <c r="F1" s="29"/>
      <c r="G1" s="41"/>
      <c r="H1" s="41"/>
      <c r="I1" s="41"/>
      <c r="J1" s="41"/>
      <c r="K1" s="41"/>
    </row>
    <row r="2" spans="7:11" ht="12">
      <c r="G2" s="41"/>
      <c r="H2" s="41"/>
      <c r="I2" s="41"/>
      <c r="J2" s="41"/>
      <c r="K2" s="41"/>
    </row>
    <row r="3" spans="7:11" ht="12">
      <c r="G3" s="41"/>
      <c r="H3" s="41"/>
      <c r="I3" s="41"/>
      <c r="J3" s="41"/>
      <c r="K3" s="41"/>
    </row>
    <row r="4" spans="1:11" s="34" customFormat="1" ht="12">
      <c r="A4" s="34" t="s">
        <v>171</v>
      </c>
      <c r="C4" s="6"/>
      <c r="G4" s="42"/>
      <c r="H4" s="42"/>
      <c r="I4" s="42"/>
      <c r="J4" s="42"/>
      <c r="K4" s="42"/>
    </row>
    <row r="5" spans="1:11" s="34" customFormat="1" ht="12">
      <c r="A5" s="34" t="s">
        <v>170</v>
      </c>
      <c r="C5" s="6"/>
      <c r="G5" s="42"/>
      <c r="H5" s="42"/>
      <c r="I5" s="42"/>
      <c r="J5" s="42"/>
      <c r="K5" s="42"/>
    </row>
    <row r="6" spans="1:11" ht="12">
      <c r="A6" s="50" t="str">
        <f>'Income Statement'!A5</f>
        <v>FOR THE QUARTER ENDED  30 SEPTEMBER 2006</v>
      </c>
      <c r="C6" s="6"/>
      <c r="G6" s="41"/>
      <c r="H6" s="41"/>
      <c r="I6" s="41"/>
      <c r="J6" s="41"/>
      <c r="K6" s="41"/>
    </row>
    <row r="7" spans="7:11" ht="12">
      <c r="G7" s="41"/>
      <c r="H7" s="41"/>
      <c r="I7" s="41"/>
      <c r="J7" s="41"/>
      <c r="K7" s="41"/>
    </row>
    <row r="8" spans="7:14" ht="12">
      <c r="G8" s="41"/>
      <c r="H8" s="41"/>
      <c r="I8" s="41"/>
      <c r="K8" s="41"/>
      <c r="N8" s="11"/>
    </row>
    <row r="9" spans="7:14" ht="12">
      <c r="G9" s="41"/>
      <c r="H9" s="151" t="s">
        <v>205</v>
      </c>
      <c r="I9" s="151"/>
      <c r="J9" s="151"/>
      <c r="K9" s="41"/>
      <c r="L9" s="151" t="s">
        <v>206</v>
      </c>
      <c r="M9" s="151"/>
      <c r="N9" s="151"/>
    </row>
    <row r="10" spans="8:14" ht="12">
      <c r="H10" s="21" t="s">
        <v>28</v>
      </c>
      <c r="I10" s="11"/>
      <c r="J10" s="20" t="s">
        <v>159</v>
      </c>
      <c r="L10" s="21" t="s">
        <v>28</v>
      </c>
      <c r="M10" s="11"/>
      <c r="N10" s="20" t="str">
        <f>J10</f>
        <v>PRECEDING</v>
      </c>
    </row>
    <row r="11" spans="8:14" ht="12">
      <c r="H11" s="21" t="s">
        <v>19</v>
      </c>
      <c r="I11" s="11"/>
      <c r="J11" s="20" t="s">
        <v>19</v>
      </c>
      <c r="L11" s="21" t="s">
        <v>19</v>
      </c>
      <c r="M11" s="11"/>
      <c r="N11" s="20" t="s">
        <v>19</v>
      </c>
    </row>
    <row r="12" spans="8:14" ht="12">
      <c r="H12" s="21" t="s">
        <v>20</v>
      </c>
      <c r="I12" s="11"/>
      <c r="J12" s="20" t="s">
        <v>21</v>
      </c>
      <c r="L12" s="12" t="s">
        <v>207</v>
      </c>
      <c r="N12" s="20" t="s">
        <v>21</v>
      </c>
    </row>
    <row r="13" spans="8:14" ht="12">
      <c r="H13" s="21"/>
      <c r="I13" s="11"/>
      <c r="J13" s="20" t="s">
        <v>20</v>
      </c>
      <c r="L13" s="12" t="str">
        <f>'Cash Flow'!I7</f>
        <v>3 MONTHS</v>
      </c>
      <c r="N13" s="11" t="s">
        <v>24</v>
      </c>
    </row>
    <row r="14" spans="8:14" ht="12">
      <c r="H14" s="21"/>
      <c r="I14" s="11"/>
      <c r="L14" s="12" t="s">
        <v>208</v>
      </c>
      <c r="N14" s="11"/>
    </row>
    <row r="15" spans="8:14" ht="12">
      <c r="H15" s="21" t="str">
        <f>'Income Statement'!C14</f>
        <v>30/09/2006</v>
      </c>
      <c r="I15" s="11"/>
      <c r="J15" s="20" t="str">
        <f>'Income Statement'!E14</f>
        <v>30/09/2005</v>
      </c>
      <c r="L15" s="21" t="str">
        <f>H15</f>
        <v>30/09/2006</v>
      </c>
      <c r="M15" s="11"/>
      <c r="N15" s="20" t="str">
        <f>J15</f>
        <v>30/09/2005</v>
      </c>
    </row>
    <row r="16" spans="8:14" ht="12">
      <c r="H16" s="21" t="s">
        <v>23</v>
      </c>
      <c r="I16" s="11"/>
      <c r="J16" s="20" t="s">
        <v>23</v>
      </c>
      <c r="L16" s="21" t="s">
        <v>23</v>
      </c>
      <c r="N16" s="20" t="s">
        <v>23</v>
      </c>
    </row>
    <row r="17" spans="8:12" ht="12">
      <c r="H17" s="21"/>
      <c r="I17" s="11"/>
      <c r="J17" s="21"/>
      <c r="L17" s="34"/>
    </row>
    <row r="18" spans="1:14" ht="12">
      <c r="A18" s="10">
        <v>1</v>
      </c>
      <c r="B18" s="10" t="s">
        <v>62</v>
      </c>
      <c r="H18" s="12">
        <f>'Income Statement'!C18</f>
        <v>24374</v>
      </c>
      <c r="J18" s="11">
        <f>'Income Statement'!E18</f>
        <v>20045</v>
      </c>
      <c r="L18" s="12">
        <f>'Income Statement'!G18</f>
        <v>24374</v>
      </c>
      <c r="N18" s="11">
        <f>'Income Statement'!I18</f>
        <v>20045</v>
      </c>
    </row>
    <row r="19" spans="8:14" ht="12">
      <c r="H19" s="12"/>
      <c r="L19" s="12"/>
      <c r="N19" s="11"/>
    </row>
    <row r="20" spans="1:14" ht="12">
      <c r="A20" s="10">
        <v>2</v>
      </c>
      <c r="B20" s="10" t="s">
        <v>173</v>
      </c>
      <c r="H20" s="12">
        <f>'Income Statement'!C31</f>
        <v>4009</v>
      </c>
      <c r="J20" s="11">
        <f>'Income Statement'!E31</f>
        <v>1855</v>
      </c>
      <c r="L20" s="12">
        <f>'Income Statement'!G31</f>
        <v>4009</v>
      </c>
      <c r="N20" s="11">
        <f>'Income Statement'!I31</f>
        <v>1855</v>
      </c>
    </row>
    <row r="21" spans="8:14" ht="12">
      <c r="H21" s="12"/>
      <c r="L21" s="12"/>
      <c r="N21" s="11"/>
    </row>
    <row r="22" spans="1:14" ht="12">
      <c r="A22" s="10">
        <v>3</v>
      </c>
      <c r="B22" s="10" t="s">
        <v>174</v>
      </c>
      <c r="H22" s="12">
        <f>'Income Statement'!C39</f>
        <v>3091</v>
      </c>
      <c r="J22" s="11">
        <f>'Income Statement'!E39</f>
        <v>1322</v>
      </c>
      <c r="L22" s="12">
        <f>'Income Statement'!G39</f>
        <v>3091</v>
      </c>
      <c r="N22" s="11">
        <f>'Income Statement'!I39</f>
        <v>1322</v>
      </c>
    </row>
    <row r="23" spans="8:14" ht="12">
      <c r="H23" s="12"/>
      <c r="L23" s="12"/>
      <c r="N23" s="11"/>
    </row>
    <row r="24" spans="1:14" ht="12">
      <c r="A24" s="10">
        <v>4</v>
      </c>
      <c r="B24" s="10" t="s">
        <v>175</v>
      </c>
      <c r="H24" s="12">
        <f>'Income Statement'!C39</f>
        <v>3091</v>
      </c>
      <c r="J24" s="11">
        <f>'Income Statement'!E39</f>
        <v>1322</v>
      </c>
      <c r="L24" s="12">
        <f>'Income Statement'!G39</f>
        <v>3091</v>
      </c>
      <c r="N24" s="11">
        <f>'Income Statement'!I39</f>
        <v>1322</v>
      </c>
    </row>
    <row r="25" spans="8:14" ht="12">
      <c r="H25" s="12"/>
      <c r="L25" s="12"/>
      <c r="N25" s="11"/>
    </row>
    <row r="26" spans="1:14" ht="12">
      <c r="A26" s="10">
        <v>5</v>
      </c>
      <c r="B26" s="10" t="s">
        <v>176</v>
      </c>
      <c r="H26" s="46">
        <f>'Income Statement'!C46</f>
        <v>14.89</v>
      </c>
      <c r="J26" s="88">
        <f>'Income Statement'!E46</f>
        <v>6.37</v>
      </c>
      <c r="L26" s="46">
        <f>'Income Statement'!G46</f>
        <v>14.89</v>
      </c>
      <c r="N26" s="88">
        <f>'Income Statement'!I46</f>
        <v>6.37</v>
      </c>
    </row>
    <row r="27" spans="8:14" ht="12">
      <c r="H27" s="46"/>
      <c r="J27" s="88"/>
      <c r="L27" s="46"/>
      <c r="N27" s="88"/>
    </row>
    <row r="28" spans="1:14" ht="12">
      <c r="A28" s="10">
        <v>6</v>
      </c>
      <c r="B28" s="10" t="s">
        <v>177</v>
      </c>
      <c r="F28" s="25"/>
      <c r="G28" s="25"/>
      <c r="H28" s="43" t="s">
        <v>172</v>
      </c>
      <c r="I28" s="25"/>
      <c r="J28" s="16" t="s">
        <v>172</v>
      </c>
      <c r="K28" s="25"/>
      <c r="L28" s="43" t="s">
        <v>172</v>
      </c>
      <c r="M28" s="25"/>
      <c r="N28" s="16" t="s">
        <v>172</v>
      </c>
    </row>
    <row r="29" spans="8:14" ht="12">
      <c r="H29" s="12"/>
      <c r="L29" s="12"/>
      <c r="N29" s="11"/>
    </row>
    <row r="30" spans="1:14" ht="12">
      <c r="A30" s="10">
        <v>7</v>
      </c>
      <c r="B30" s="10" t="s">
        <v>344</v>
      </c>
      <c r="H30" s="46">
        <f>'Balance Sheet'!C60</f>
        <v>1.04</v>
      </c>
      <c r="J30" s="88">
        <v>0.91</v>
      </c>
      <c r="L30" s="46">
        <f>H30</f>
        <v>1.04</v>
      </c>
      <c r="N30" s="88">
        <f>J30</f>
        <v>0.91</v>
      </c>
    </row>
    <row r="31" spans="8:13" ht="12">
      <c r="H31" s="12"/>
      <c r="J31" s="20"/>
      <c r="L31" s="21"/>
      <c r="M31" s="20"/>
    </row>
    <row r="32" spans="8:13" ht="12">
      <c r="H32" s="12"/>
      <c r="J32" s="20"/>
      <c r="L32" s="21"/>
      <c r="M32" s="20"/>
    </row>
    <row r="33" spans="8:13" ht="12">
      <c r="H33" s="12"/>
      <c r="J33" s="20"/>
      <c r="L33" s="21"/>
      <c r="M33" s="20"/>
    </row>
    <row r="34" spans="10:13" ht="12">
      <c r="J34" s="20"/>
      <c r="K34" s="39"/>
      <c r="L34" s="20"/>
      <c r="M34" s="39"/>
    </row>
    <row r="35" spans="10:13" ht="12">
      <c r="J35" s="20"/>
      <c r="L35" s="20"/>
      <c r="M35" s="39"/>
    </row>
    <row r="36" spans="10:13" ht="12">
      <c r="J36" s="20"/>
      <c r="L36" s="20"/>
      <c r="M36" s="39"/>
    </row>
    <row r="37" spans="1:13" s="34" customFormat="1" ht="12">
      <c r="A37" s="34" t="s">
        <v>182</v>
      </c>
      <c r="H37" s="12"/>
      <c r="J37" s="21"/>
      <c r="L37" s="21"/>
      <c r="M37" s="44"/>
    </row>
    <row r="38" spans="1:12" s="34" customFormat="1" ht="12">
      <c r="A38" s="34" t="s">
        <v>178</v>
      </c>
      <c r="H38" s="12"/>
      <c r="J38" s="21"/>
      <c r="L38" s="21"/>
    </row>
    <row r="39" ht="12">
      <c r="A39" s="50" t="str">
        <f>A6</f>
        <v>FOR THE QUARTER ENDED  30 SEPTEMBER 2006</v>
      </c>
    </row>
    <row r="40" ht="12">
      <c r="A40" s="50"/>
    </row>
    <row r="41" ht="12">
      <c r="A41" s="50"/>
    </row>
    <row r="42" spans="1:14" ht="12">
      <c r="A42" s="50"/>
      <c r="H42" s="151" t="s">
        <v>205</v>
      </c>
      <c r="I42" s="151"/>
      <c r="J42" s="151"/>
      <c r="L42" s="151" t="s">
        <v>206</v>
      </c>
      <c r="M42" s="151"/>
      <c r="N42" s="151"/>
    </row>
    <row r="43" spans="8:14" ht="12">
      <c r="H43" s="21" t="s">
        <v>28</v>
      </c>
      <c r="I43" s="11"/>
      <c r="J43" s="20" t="s">
        <v>159</v>
      </c>
      <c r="L43" s="21" t="s">
        <v>28</v>
      </c>
      <c r="M43" s="11"/>
      <c r="N43" s="20" t="s">
        <v>159</v>
      </c>
    </row>
    <row r="44" spans="8:14" ht="12">
      <c r="H44" s="21" t="s">
        <v>19</v>
      </c>
      <c r="I44" s="11"/>
      <c r="J44" s="20" t="s">
        <v>19</v>
      </c>
      <c r="L44" s="21" t="s">
        <v>19</v>
      </c>
      <c r="M44" s="11"/>
      <c r="N44" s="20" t="s">
        <v>19</v>
      </c>
    </row>
    <row r="45" spans="8:14" ht="12">
      <c r="H45" s="21" t="s">
        <v>20</v>
      </c>
      <c r="I45" s="11"/>
      <c r="J45" s="20" t="s">
        <v>21</v>
      </c>
      <c r="L45" s="12" t="s">
        <v>207</v>
      </c>
      <c r="N45" s="20" t="s">
        <v>21</v>
      </c>
    </row>
    <row r="46" spans="8:14" ht="12">
      <c r="H46" s="21"/>
      <c r="I46" s="11"/>
      <c r="J46" s="20" t="s">
        <v>20</v>
      </c>
      <c r="L46" s="12" t="str">
        <f>L13</f>
        <v>3 MONTHS</v>
      </c>
      <c r="N46" s="11" t="s">
        <v>24</v>
      </c>
    </row>
    <row r="47" spans="8:14" ht="12">
      <c r="H47" s="21"/>
      <c r="I47" s="11"/>
      <c r="J47" s="20"/>
      <c r="L47" s="12" t="s">
        <v>208</v>
      </c>
      <c r="N47" s="11"/>
    </row>
    <row r="48" spans="8:14" ht="12">
      <c r="H48" s="21" t="str">
        <f>H15</f>
        <v>30/09/2006</v>
      </c>
      <c r="I48" s="11"/>
      <c r="J48" s="20" t="str">
        <f>J15</f>
        <v>30/09/2005</v>
      </c>
      <c r="L48" s="12" t="str">
        <f>L15</f>
        <v>30/09/2006</v>
      </c>
      <c r="N48" s="11" t="str">
        <f>N15</f>
        <v>30/09/2005</v>
      </c>
    </row>
    <row r="49" spans="8:14" ht="12">
      <c r="H49" s="21" t="s">
        <v>23</v>
      </c>
      <c r="I49" s="11"/>
      <c r="J49" s="20" t="s">
        <v>23</v>
      </c>
      <c r="L49" s="21" t="s">
        <v>23</v>
      </c>
      <c r="M49" s="11"/>
      <c r="N49" s="20" t="s">
        <v>23</v>
      </c>
    </row>
    <row r="50" spans="8:12" ht="12">
      <c r="H50" s="12"/>
      <c r="L50" s="34"/>
    </row>
    <row r="51" spans="1:14" ht="12">
      <c r="A51" s="10">
        <v>1</v>
      </c>
      <c r="B51" s="10" t="s">
        <v>179</v>
      </c>
      <c r="H51" s="12">
        <f>'Income Statement'!C27</f>
        <v>4618</v>
      </c>
      <c r="J51" s="11">
        <f>'Income Statement'!E27</f>
        <v>2518</v>
      </c>
      <c r="L51" s="12">
        <f>'Income Statement'!G27</f>
        <v>4618</v>
      </c>
      <c r="N51" s="11">
        <f>'Income Statement'!I27</f>
        <v>2518</v>
      </c>
    </row>
    <row r="52" spans="8:14" ht="12">
      <c r="H52" s="12"/>
      <c r="L52" s="12"/>
      <c r="N52" s="11"/>
    </row>
    <row r="53" spans="1:14" ht="12">
      <c r="A53" s="10">
        <v>2</v>
      </c>
      <c r="B53" s="10" t="s">
        <v>180</v>
      </c>
      <c r="H53" s="43" t="s">
        <v>172</v>
      </c>
      <c r="I53" s="25"/>
      <c r="J53" s="16" t="s">
        <v>172</v>
      </c>
      <c r="L53" s="43" t="s">
        <v>172</v>
      </c>
      <c r="M53" s="25"/>
      <c r="N53" s="16" t="s">
        <v>172</v>
      </c>
    </row>
    <row r="54" spans="8:14" ht="12">
      <c r="H54" s="12"/>
      <c r="L54" s="12"/>
      <c r="N54" s="11"/>
    </row>
    <row r="55" spans="1:14" ht="12">
      <c r="A55" s="10">
        <v>3</v>
      </c>
      <c r="B55" s="10" t="s">
        <v>181</v>
      </c>
      <c r="C55" s="37"/>
      <c r="H55" s="12">
        <f>-'Income Statement'!C29</f>
        <v>609</v>
      </c>
      <c r="J55" s="11">
        <f>-'Income Statement'!E29</f>
        <v>663</v>
      </c>
      <c r="L55" s="12">
        <f>-'Income Statement'!G29</f>
        <v>609</v>
      </c>
      <c r="N55" s="11">
        <f>-'Income Statement'!I29</f>
        <v>663</v>
      </c>
    </row>
    <row r="56" spans="8:14" ht="12">
      <c r="H56" s="12"/>
      <c r="L56" s="12"/>
      <c r="N56" s="11"/>
    </row>
    <row r="57" spans="8:12" ht="12">
      <c r="H57" s="12"/>
      <c r="L57" s="34"/>
    </row>
    <row r="85" spans="9:12" ht="12">
      <c r="I85" s="144"/>
      <c r="J85" s="144"/>
      <c r="K85" s="144"/>
      <c r="L85" s="144"/>
    </row>
    <row r="86" spans="9:12" ht="12">
      <c r="I86" s="150"/>
      <c r="J86" s="150"/>
      <c r="K86" s="150"/>
      <c r="L86" s="150"/>
    </row>
    <row r="87" ht="12">
      <c r="L87" s="11"/>
    </row>
    <row r="88" ht="12">
      <c r="L88" s="11"/>
    </row>
    <row r="89" ht="12">
      <c r="L89" s="11"/>
    </row>
    <row r="90" ht="12">
      <c r="L90" s="11"/>
    </row>
    <row r="91" ht="12">
      <c r="L91" s="11"/>
    </row>
    <row r="92" ht="12">
      <c r="L92" s="11"/>
    </row>
    <row r="93" ht="12">
      <c r="L93" s="11"/>
    </row>
    <row r="94" ht="12">
      <c r="L94" s="11"/>
    </row>
    <row r="95" ht="12">
      <c r="L95" s="11"/>
    </row>
    <row r="96" ht="12">
      <c r="L96" s="11"/>
    </row>
    <row r="97" ht="12">
      <c r="L97" s="11"/>
    </row>
    <row r="98" ht="12">
      <c r="L98" s="11"/>
    </row>
    <row r="99" ht="12">
      <c r="L99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ht="12">
      <c r="L128" s="11"/>
    </row>
    <row r="129" ht="12">
      <c r="L129" s="11"/>
    </row>
    <row r="130" ht="12">
      <c r="L130" s="11"/>
    </row>
    <row r="131" ht="12">
      <c r="L131" s="11"/>
    </row>
    <row r="132" ht="12">
      <c r="L132" s="11"/>
    </row>
    <row r="133" ht="12">
      <c r="L133" s="11"/>
    </row>
    <row r="134" ht="12">
      <c r="L134" s="11"/>
    </row>
    <row r="135" ht="12">
      <c r="L135" s="11"/>
    </row>
    <row r="136" ht="12">
      <c r="L136" s="11"/>
    </row>
    <row r="137" ht="12">
      <c r="L137" s="11"/>
    </row>
    <row r="207" spans="9:11" ht="12">
      <c r="I207" s="11"/>
      <c r="K207" s="11"/>
    </row>
    <row r="208" spans="9:11" ht="12">
      <c r="I208" s="11"/>
      <c r="K208" s="11"/>
    </row>
    <row r="209" spans="9:11" ht="12">
      <c r="I209" s="11"/>
      <c r="K209" s="11"/>
    </row>
    <row r="210" spans="9:11" ht="12">
      <c r="I210" s="11"/>
      <c r="K210" s="11"/>
    </row>
    <row r="211" spans="9:11" ht="12">
      <c r="I211" s="11"/>
      <c r="K211" s="11"/>
    </row>
    <row r="212" spans="9:11" ht="12">
      <c r="I212" s="144"/>
      <c r="J212" s="144"/>
      <c r="K212" s="144"/>
    </row>
    <row r="213" spans="9:11" ht="12">
      <c r="I213" s="11"/>
      <c r="K213" s="11"/>
    </row>
    <row r="214" spans="9:11" ht="12">
      <c r="I214" s="11"/>
      <c r="J214" s="20"/>
      <c r="K214" s="11"/>
    </row>
    <row r="215" spans="9:11" ht="12">
      <c r="I215" s="11"/>
      <c r="K215" s="11"/>
    </row>
    <row r="225" spans="9:11" ht="12">
      <c r="I225" s="144"/>
      <c r="J225" s="144"/>
      <c r="K225" s="144"/>
    </row>
    <row r="226" spans="9:11" ht="12">
      <c r="I226" s="11"/>
      <c r="K226" s="11"/>
    </row>
    <row r="227" spans="9:11" ht="12">
      <c r="I227" s="11"/>
      <c r="J227" s="20"/>
      <c r="K227" s="11"/>
    </row>
    <row r="228" spans="9:11" ht="12">
      <c r="I228" s="11"/>
      <c r="J228" s="20"/>
      <c r="K228" s="11"/>
    </row>
    <row r="229" spans="9:11" ht="12">
      <c r="I229" s="11"/>
      <c r="J229" s="20"/>
      <c r="K229" s="11"/>
    </row>
    <row r="239" spans="2:3" ht="12">
      <c r="B239" s="37"/>
      <c r="C239" s="37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 Corporate Services</cp:lastModifiedBy>
  <cp:lastPrinted>2006-11-29T04:48:25Z</cp:lastPrinted>
  <dcterms:created xsi:type="dcterms:W3CDTF">2000-12-01T01:59:06Z</dcterms:created>
  <dcterms:modified xsi:type="dcterms:W3CDTF">2006-11-29T06:31:51Z</dcterms:modified>
  <cp:category/>
  <cp:version/>
  <cp:contentType/>
  <cp:contentStatus/>
</cp:coreProperties>
</file>